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6" yWindow="108" windowWidth="15612" windowHeight="12660" activeTab="2"/>
  </bookViews>
  <sheets>
    <sheet name="MARSZOWICE" sheetId="9" r:id="rId1"/>
    <sheet name="GAJ OŁAWSKI" sheetId="8" r:id="rId2"/>
    <sheet name="JACZKOWICE " sheetId="7" r:id="rId3"/>
  </sheets>
  <definedNames>
    <definedName name="_xlnm.Print_Area" localSheetId="1">'GAJ OŁAWSKI'!$A$1:$G$53</definedName>
    <definedName name="_xlnm.Print_Area" localSheetId="2">'JACZKOWICE '!$A$1:$G$46</definedName>
    <definedName name="_xlnm.Print_Area" localSheetId="0">MARSZOWICE!$A$1:$G$41</definedName>
  </definedNames>
  <calcPr calcId="145621"/>
  <customWorkbookViews>
    <customWorkbookView name="X7831 - Widok osobisty" guid="{64A048A7-D988-4BDF-B8CC-3E1F021E2AAD}" mergeInterval="0" personalView="1" maximized="1" xWindow="1" yWindow="1" windowWidth="1916" windowHeight="851" activeSheetId="1"/>
    <customWorkbookView name="Jacek Lauda - Widok osobisty" guid="{91A842DB-C686-43A6-BBC1-D6A6A5BDE98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39" i="9" l="1"/>
  <c r="G40" i="9" s="1"/>
  <c r="G32" i="9"/>
  <c r="G24" i="9"/>
  <c r="G10" i="9"/>
  <c r="A9" i="9"/>
  <c r="A16" i="9" s="1"/>
  <c r="A17" i="9" s="1"/>
  <c r="A18" i="9" s="1"/>
  <c r="A19" i="9" s="1"/>
  <c r="A20" i="9" s="1"/>
  <c r="A21" i="9" s="1"/>
  <c r="A22" i="9" s="1"/>
  <c r="A23" i="9" s="1"/>
  <c r="A27" i="9" s="1"/>
  <c r="A28" i="9" s="1"/>
  <c r="A29" i="9" s="1"/>
  <c r="A30" i="9" l="1"/>
  <c r="A31" i="9" s="1"/>
  <c r="A35" i="9"/>
  <c r="A36" i="9" s="1"/>
  <c r="A37" i="9" s="1"/>
  <c r="A38" i="9" s="1"/>
  <c r="G51" i="8" l="1"/>
  <c r="G44" i="8"/>
  <c r="G39" i="8"/>
  <c r="G28" i="8"/>
  <c r="G10" i="8"/>
  <c r="G52" i="8" l="1"/>
  <c r="E36" i="7"/>
  <c r="E24" i="7"/>
  <c r="E22" i="7"/>
  <c r="E21" i="7"/>
</calcChain>
</file>

<file path=xl/sharedStrings.xml><?xml version="1.0" encoding="utf-8"?>
<sst xmlns="http://schemas.openxmlformats.org/spreadsheetml/2006/main" count="330" uniqueCount="104">
  <si>
    <t>Nr pozycji Przedmiaru Robót</t>
  </si>
  <si>
    <t>Nr Specyfikacji Technicznej</t>
  </si>
  <si>
    <t>Opis pozycji Przedmiaru Robót</t>
  </si>
  <si>
    <t>Jednostka</t>
  </si>
  <si>
    <t xml:space="preserve"> Ilość </t>
  </si>
  <si>
    <t>Cena jednostkowa</t>
  </si>
  <si>
    <t>netto</t>
  </si>
  <si>
    <t>[PLN]</t>
  </si>
  <si>
    <t>Wartość</t>
  </si>
  <si>
    <t>a</t>
  </si>
  <si>
    <t>b</t>
  </si>
  <si>
    <t>c</t>
  </si>
  <si>
    <t>d</t>
  </si>
  <si>
    <t>e</t>
  </si>
  <si>
    <t>WYMAGANIA OGÓLNE</t>
  </si>
  <si>
    <t>Obsługa geodezyjna</t>
  </si>
  <si>
    <t>ryczałt</t>
  </si>
  <si>
    <t>Dokumentacja powykonawcza</t>
  </si>
  <si>
    <t>kpl</t>
  </si>
  <si>
    <t>RAZEM WYMAGANIA OGÓLNE:</t>
  </si>
  <si>
    <t>Roboty Budowlane - CPV - 45000000</t>
  </si>
  <si>
    <r>
      <t xml:space="preserve">(I) BUDOWA KANALIZACJI SANITARNEJ  </t>
    </r>
    <r>
      <rPr>
        <sz val="8"/>
        <color theme="1"/>
        <rFont val="Arial"/>
        <family val="2"/>
        <charset val="238"/>
      </rPr>
      <t>- CPV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45200000-9</t>
    </r>
  </si>
  <si>
    <t>m</t>
  </si>
  <si>
    <t>razem (I.1):</t>
  </si>
  <si>
    <t>m2</t>
  </si>
  <si>
    <t>razem (I.2):</t>
  </si>
  <si>
    <t>razem (I.3):</t>
  </si>
  <si>
    <t xml:space="preserve">Wykonanie kompletnego ogrodzenia </t>
  </si>
  <si>
    <t>Zasilanie, oświetlenie oraz instalacja AKPiA i monitoring</t>
  </si>
  <si>
    <t>Dostawa i montaż  kompletnie wyposażonej  pompowni z komorą zasuw wraz ze studniami - wszystkie prace w tym między innymi - z robotami rozbiórkowymi, z robotami ziemnymi,  próbami pomontażowymi, zabezpieczeniem wykopu(grodzice G-62),  odwodnieniem (jeżeli konieczne), z izolacjami i zagęszczeniem, z zasilaniem elektrycznym, z pomiarem energii elektrycznej, z instalacjami elektrycznymi, monitoringiem i AKPiA, z zagospodarowaniem terenu pompowni</t>
  </si>
  <si>
    <t xml:space="preserve">Studnie Ø1000 </t>
  </si>
  <si>
    <t>Montaż ochronnych rur stalowych o średnicy nominalnej 355,6x8 mm  (bez rury przewodowej)  wraz z płozami i manszetami</t>
  </si>
  <si>
    <t>Studnie Ø425</t>
  </si>
  <si>
    <t>Odtworzenie nawierzchni  w drogach o nawierzchni bitumicznej dr.gminne</t>
  </si>
  <si>
    <r>
      <t xml:space="preserve">(I.1) Kanalizacja sanitarna grawitacyjna </t>
    </r>
    <r>
      <rPr>
        <b/>
        <sz val="11"/>
        <color theme="1"/>
        <rFont val="Calibri"/>
        <family val="2"/>
        <charset val="238"/>
      </rPr>
      <t>Ø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200</t>
    </r>
  </si>
  <si>
    <t>(I.2) Kanalizacja sanitarna grawitacyjna Ø 160</t>
  </si>
  <si>
    <r>
      <t xml:space="preserve">Rury kanalizacyjne  o średnicy nominalnej </t>
    </r>
    <r>
      <rPr>
        <sz val="8"/>
        <color theme="1"/>
        <rFont val="Calibri"/>
        <family val="2"/>
        <charset val="238"/>
      </rPr>
      <t>Ø</t>
    </r>
    <r>
      <rPr>
        <sz val="8"/>
        <color theme="1"/>
        <rFont val="Arial"/>
        <family val="2"/>
        <charset val="238"/>
      </rPr>
      <t>200 mm; wykonywane metodą wykopową oraz montaż odcinków w rurze ochronnej</t>
    </r>
  </si>
  <si>
    <r>
      <t xml:space="preserve">Rury kanalizacyjne  o średnicy nominalnej </t>
    </r>
    <r>
      <rPr>
        <sz val="8"/>
        <color theme="1"/>
        <rFont val="Calibri"/>
        <family val="2"/>
        <charset val="238"/>
      </rPr>
      <t>Ø16</t>
    </r>
    <r>
      <rPr>
        <sz val="8"/>
        <color theme="1"/>
        <rFont val="Arial"/>
        <family val="2"/>
        <charset val="238"/>
      </rPr>
      <t>0 mm; wykonywane metodą wykopową oraz montaż odcinków w rurze ochronnej</t>
    </r>
  </si>
  <si>
    <t>Przewiert rurą stalową o średnicy nominalnej 315 mm  (bez rury przewodowej)  wraz z płozami i manszetami</t>
  </si>
  <si>
    <t>Przewiert rurą stalową o średnicy nominalnej 250 mm  (bez rury przewodowej)  wraz z płozami i manszetami</t>
  </si>
  <si>
    <t>Montaż ochronnych rur stalowych o średnicy nominalnej 250 mm  (bez rury przewodowej) wraz z płozami i manszetami</t>
  </si>
  <si>
    <t xml:space="preserve">Odtworzenie nawierzchni  w drodze nawierzchnia bitumiczna dr. powiatowa  </t>
  </si>
  <si>
    <t xml:space="preserve">Odtworzenie nawierzchni  w drodze nawierzchnia bitumiczna dr. Wojewódzka </t>
  </si>
  <si>
    <t>Odtworzenie nawierzchni  w drogach nawierzchnia z tłuczniowa lub żwirowej</t>
  </si>
  <si>
    <t>Odtworzenie nawierzchni  chodników</t>
  </si>
  <si>
    <t>Odtworzenie nawierzchni  w drodze nawierzchnia bitumiczna dr.Wojewódzka</t>
  </si>
  <si>
    <t xml:space="preserve">Odtworzenie nawierzchni  w drodze nawierzchnia bitumiczna dr. powiatowa </t>
  </si>
  <si>
    <t xml:space="preserve">(l.3) Budowa przepompowni </t>
  </si>
  <si>
    <t xml:space="preserve">Pompownia ścieków wraz z wyposażeniem ze stali nierdzewnej -zbiornik z polimerobetonu 1500mm ok.H=5,0 m z płytą pokrywową, przejściami szczelnymi, wykonane rząpie, kominki wentylacyjne,drabina nierdzewna, włazem ,2 pompy, kręgiem Hepnera i dociążeniem </t>
  </si>
  <si>
    <t>Zagospodarowanie terenu pompowni  wraz z połączeniem z drogą dojazdową (w tym ułożenie kostki brukowej na powierzchni)</t>
  </si>
  <si>
    <t>ST R 1-5,8-11</t>
  </si>
  <si>
    <t>ST R 1-5,6,8-11</t>
  </si>
  <si>
    <t>ST R 1-5,7,8-11</t>
  </si>
  <si>
    <t>f</t>
  </si>
  <si>
    <t>g = e x f</t>
  </si>
  <si>
    <t xml:space="preserve">"Budowa kanalizacji sanitarnej w miejscowości JACZKOWICE w gminie Oława” </t>
  </si>
  <si>
    <t>RAZEM: "Budowa kanalizacji sanitarnej w miejscowości JACZKOWICE w gminie Oława”</t>
  </si>
  <si>
    <r>
      <t xml:space="preserve">Montaż rurociągów kanalizacyjnych i wykonanie kompletnych studzienek rewizyjnych  - wszystkie prace z tym związane, w tym między innymi - ze wszystkimi robotami rozbiórkowymi (w tym demontaż sieci kolidującej),  z robotami ziemnymi,  montażowymi (rury, kształtki)  z zabezpieczeniem wykopu,  oznakowanie trasy sieci, z odwodnieniem (jeżeli konieczne), zabezpieczeniem kolidyjącego drzewostanu, z próbami szczelności, z rurami ochronnymi dwudzielnymi, przebudową obiektów towarzyszących, odtworzeniem istniejących ogrodzeń, przepompowywaniem ścieków, a także                                                                                                                                                rozbiórka, frezowanie i odtworzenie nawierzchni drogowych (drogi powiatowe i gminne </t>
    </r>
    <r>
      <rPr>
        <b/>
        <sz val="8"/>
        <rFont val="Arial"/>
        <family val="2"/>
        <charset val="238"/>
      </rPr>
      <t xml:space="preserve">zgodnie z wytycznymi Zarządcy drogi </t>
    </r>
    <r>
      <rPr>
        <b/>
        <sz val="8"/>
        <color theme="1"/>
        <rFont val="Arial"/>
        <family val="2"/>
        <charset val="238"/>
      </rPr>
      <t xml:space="preserve">- wszystkie prace w tym między innymi - wykonanie m. in.: stabilizacji cementowo-pioaskowej o wytrzymałości min. 2,5 MPa, koryta wraz z profilowaniem i zagęszczeniem, warstwy podsypki piaskowej, podbudowy z kruszywa łamanego stabilizowanego mechanicznie, warstwy asfaltobetonu, płyt drogowych, kostki, kamienia, ułożenie krawężników, obrzeży, zagospodarowanie poboczy na odcinkach prowadzonych prac, rozbiórka i odwóz wraz z utylizacją materiałów z rozbiórki i utylizacją odpadów oraz tymczasową organizacją ruchu i oznakowaniem docelowym                                                   </t>
    </r>
  </si>
  <si>
    <t xml:space="preserve">Montaż rurociągów kanalizacyjnych i wykonanie kompletnych studzienek rewizyjnych  - wszystkie prace z tym związane, w tym między innymi - ze wszystkimi robotami rozbiórkowymi (w tym demontaż sieci kolidującej),  z robotami ziemnymi,  montażowymi (rury, kształtki, zaślepki)  z zabezpieczeniem wykopu,  oznakowanie trasy sieci, z odwodnieniem (jeżeli konieczne), zabezpieczeniem kolidyjącego drzewostanu, z próbami szczelności, z rurami ochronnymi dwudzielnymi, przebudową obiektów towarzyszących, odtworzeniem istniejących ogrodzeń, przepompowywaniem ścieków, a także                                                                                                                                                rozbiórka, frezowanie i odtworzenie nawierzchni drogowych (drogi powiatowe i gminne) - wszystkie prace w tym między innymi - wykonanie m. in.: stabilizacji cementowo-pioaskowej o wytrzymałości min. 2,5 MPa, koryta wraz z profilowaniem i zagęszczeniem, warstwy podsypki piaskowej, podbudowy z kruszywa łamanego stabilizowanego mechanicznie, warstwy asfaltobetonu, płyt drogowych, kostki, kamienia, ułożenie krawężników, obrzeży, zagospodarowanie poboczy na odcinkach prowadzonych prac, rozbiórka i odwóz wraz z utylizacją materiałów z rozbiórki oraz tymczasową organizacją ruchu i oznakowaniem docelowym                                                           </t>
  </si>
  <si>
    <t xml:space="preserve">Budowa kanalizacji sanitarnej w miejscowości GAJ OŁAWSKI w gminie Oława” </t>
  </si>
  <si>
    <t>Przewiert rurą przewodową Ø225 PE</t>
  </si>
  <si>
    <t>Montaż ochronnych rur stalowych o średnicy nominalnej 315 mm  (bez rury przewodowej)  wraz z płozami i manszetami</t>
  </si>
  <si>
    <t>Studnie Ø800</t>
  </si>
  <si>
    <t>Studnie Ø600</t>
  </si>
  <si>
    <t>Odtworzenie nawierzchni  w drodze nawierzchnia bitumiczna dr. Wojewódzka</t>
  </si>
  <si>
    <t>Odtworzenie nawierzchni  chodnik kostka betonowa dr. Wojewódzka</t>
  </si>
  <si>
    <t>Odtworzenie nawierzchni  żwirowej 12cm dr. Wojewódzka</t>
  </si>
  <si>
    <t>Odtworzenie nawierzchni  w drogach o nawierzchni tłuczniowej dr.gminne</t>
  </si>
  <si>
    <t>(I.3) Kanalizacja tłoczna 63</t>
  </si>
  <si>
    <t xml:space="preserve">Montaż rurociągów z rur polietylenowych - wszystkie prace, w tym między innymi - wraz z robotami rozbiórkowymi (w tym demontaż sieci kolidującej),  z robotami ziemnymi, z zabezpieczeniem wykopu, z próbami ciśnieniowymi, z odwodnieniem (jeżeli wymagane),  oznakowanie trasy sieci, z rurami ochronnymi dwudzielnymi, z odcinkami rozprężnymi, rozbiórką i odtworzeniem nawierzchni dróg oraz tymczasową organizacją ruchu i oznakowaniem docelowym ,  frezowanie i odtworzenie nawierzchni drogowych (drogi powiatowe i gminne) - wszystkie prace w tym między innymi - wykonanie m. in.: stabilizacji cementowo-pioaskowej o wytrzymałości min. 2,5 MPa, koryta wraz z profilowaniem i zagęszczeniem, warstwy podsypki piaskowej, podbudowy z kruszywa łamanego stabilizowanego mechanicznie, warstwy asfaltobetonu, płyt drogowych, kostki, kamienia, ułożenie krawężników, obrzeży, zagospodarowanie poboczy na odcinkach prowadzonych prac, rozbiórka i odwóz wraz z utylizacją materiałów z rozbiórki oraz tymczasową organizacją ruchu i oznakowaniem docelowym    </t>
  </si>
  <si>
    <t>Montaż rurociągów kanalizacji ciśnieniowej z rur polietylenowych - rura PE100 - SDR17; Dn 63mm w wykopie otwartym</t>
  </si>
  <si>
    <t xml:space="preserve">Pompownia ścieków wraz z wyposażeniem ze stali nierdzewnej -zbiornik z polimerobetonu 1200mm ok.H=4,0 m z płytą pokrywową, przejściami szczelnymi, wykonane rząpie, kominki wentylacyjne,drabina nierdzewna, włazem ,2 pompy, kręgiem Hepnera i dociążeniem </t>
  </si>
  <si>
    <t xml:space="preserve">RAZEM: Budowa kanalizacji sanitarnej w miejscowości GAJ OŁAWSKI w gminie Oława” </t>
  </si>
  <si>
    <t>ST-00.00 (pkt ….)</t>
  </si>
  <si>
    <t>"Budowa kanalizacji sanitarnej w miejscowości MARSZOWICE w gminie Oława"</t>
  </si>
  <si>
    <r>
      <t xml:space="preserve">(I.1) Kanalizacja sanitarna grawitacyjna </t>
    </r>
    <r>
      <rPr>
        <b/>
        <sz val="11"/>
        <color theme="1"/>
        <rFont val="Calibri"/>
        <family val="2"/>
        <charset val="238"/>
      </rPr>
      <t>Ø</t>
    </r>
    <r>
      <rPr>
        <b/>
        <sz val="11"/>
        <color theme="1"/>
        <rFont val="Arial"/>
        <family val="2"/>
        <charset val="238"/>
      </rPr>
      <t>200</t>
    </r>
  </si>
  <si>
    <r>
      <t xml:space="preserve">Montaż rurociągów kanalizacyjnych i wykonanie kompletnych studzienek rewizyjnych  - wszystkie prace z tym związane, w tym między innymi - ze wszystkimi robotami rozbiórkowymi (w tym demontaż sieci kolidującej),  z robotami ziemnymi,  montażowymi (rury, kształtki)  z zabezpieczeniem wykopu,  oznakowanie trasy sieci, z odwodnieniem (jeżeli konieczne), zabezpieczeniem kolidyjącego drzewostanu, z próbami szczelności, z rurami ochronnymi dwudzielnymi, przebudową obiektów towarzyszących, odtworzeniem istniejących ogrodzeń, przepompowywaniem ścieków, a także                                                                                                                                                rozbiórka, frezowanie i odtworzenie nawierzchni drogowych (drogi powiatowe i gminne </t>
    </r>
    <r>
      <rPr>
        <b/>
        <sz val="8"/>
        <rFont val="Arial"/>
        <family val="2"/>
        <charset val="238"/>
      </rPr>
      <t xml:space="preserve">zgodnie z wytycznymi Zarządcy drogi </t>
    </r>
    <r>
      <rPr>
        <b/>
        <sz val="8"/>
        <color theme="1"/>
        <rFont val="Arial"/>
        <family val="2"/>
        <charset val="238"/>
      </rPr>
      <t xml:space="preserve">- wszystkie prace w tym między innymi - wykonanie m. in.: stabilizacji cementowo-pioaskowej o wytrzymałości min. 2,5 MPa, koryta wraz z profilowaniem i zagęszczeniem, warstwy podsypki piaskowej, podbudowy z kruszywa łamanego stabilizowanego mechanicznie, warstwy asfaltobetonu, płyt drogowych, kostki, kamienia, ułożenie krawężników, obrzeży, zagospodarowanie poboczy na odcinkach prowadzonych prac, rozbiórka i odwóz wraz z utylizacją materiałów z rozbiórki i oraz tymczasową organizacją ruchu, oznakowaniem docelowym i opłatą za zajęcie pasa drogowego                                                </t>
    </r>
  </si>
  <si>
    <t>ST-00.01, ST-00.02</t>
  </si>
  <si>
    <r>
      <t xml:space="preserve">Kanały główne - Rury kanalizacyjne  o średnicy nominalnej </t>
    </r>
    <r>
      <rPr>
        <sz val="8"/>
        <color theme="1"/>
        <rFont val="Calibri"/>
        <family val="2"/>
        <charset val="238"/>
      </rPr>
      <t>Ø</t>
    </r>
    <r>
      <rPr>
        <sz val="8"/>
        <color theme="1"/>
        <rFont val="Arial"/>
        <family val="2"/>
        <charset val="238"/>
      </rPr>
      <t>200 mm;  oraz montaż odcinków w rurze ochronnej - wykonywane metodą wykopową</t>
    </r>
  </si>
  <si>
    <t>Montaż ochronnych PE Sdr 17 o średnicy  Dz 315 mm  (bez rury przewodowej)  wraz z płozami i manszetami - wykonywane metodą wykopową</t>
  </si>
  <si>
    <t>Montaż ochronnych rur stalowych o średnicy dz 315 mm  (bez rury przewodowej)  wraz z płozami i manszetami - przewiert</t>
  </si>
  <si>
    <t>Studnie Ø1200 bet.</t>
  </si>
  <si>
    <t>Studnie Ø1000 PE</t>
  </si>
  <si>
    <t>ST-00.00, ST-00.01, ST-00.02</t>
  </si>
  <si>
    <t>ST-00.00, ST-00.01,  ST-00.03</t>
  </si>
  <si>
    <t>Odtworzenie nawierzchni  w drogach o nawierzchni  asfaltowej - drogi Gminne</t>
  </si>
  <si>
    <t>Odtworzenie nawierzchni  w drogach o nawierzchni z tłucznia kamiennego - drogi Gminne</t>
  </si>
  <si>
    <r>
      <t xml:space="preserve">Montaż rurociągów kanalizacyjnych i wykonanie kompletnych studzienek rewizyjnych  - wszystkie prace z tym związane w tym między innymi: wszystkie roboty rozbiórkowe (w tym demontaż sieci kolidującej),  roboty ziemne,  montażowe (rury, kształtki)  z zabezpieczeniem wykopu,  oznakowanie trasy sieci, z odwodnieniem (jeżeli konieczne), zabezpieczeniem kolidyjącego drzewostanu, z próbami szczelności, z rurami ochronnymi dwudzielnymi, przebudową obiektów towarzyszących, odtworzeniem istniejących ogrodzeń, przepompowywaniem ścieków, a także                                                                                                                                                                                      rozbiórka, frezowanie i odtworzenie nawierzchni drogowych (drogi powiatowe i gminne </t>
    </r>
    <r>
      <rPr>
        <b/>
        <sz val="8"/>
        <rFont val="Arial"/>
        <family val="2"/>
        <charset val="238"/>
      </rPr>
      <t xml:space="preserve">zgodnie z wytycznymi Zarządcy drogi) </t>
    </r>
    <r>
      <rPr>
        <b/>
        <sz val="8"/>
        <color theme="1"/>
        <rFont val="Arial"/>
        <family val="2"/>
        <charset val="238"/>
      </rPr>
      <t xml:space="preserve">- wszystkie prace w tym między innymi: wykonanie m. in.: stabilizacji cementowo-pioaskowej o wytrzymałości min. 2,5 MPa, koryta wraz z profilowaniem i zagęszczeniem, warstwy podsypki piaskowej, podbudowy z kruszywa łamanego stabilizowanego mechanicznie, warstwy asfaltobetonu, płyt drogowych, kostki, kamienia, ułożenie krawężników, obrzeży, zagospodarowanie poboczy na odcinkach prowadzonych prac, rozbiórka i odwóz wraz z utylizacją materiałów z rozbiórki oraz tymczasową organizacją ruchu, oznakowaniem docelowym i opłatą za zajęcie pasa drogowego                                                </t>
    </r>
  </si>
  <si>
    <r>
      <t xml:space="preserve">Kanały boczne - Rury kanalizacyjne  o średnicy nominalnej </t>
    </r>
    <r>
      <rPr>
        <sz val="8"/>
        <color theme="1"/>
        <rFont val="Calibri"/>
        <family val="2"/>
        <charset val="238"/>
      </rPr>
      <t>Ø16</t>
    </r>
    <r>
      <rPr>
        <sz val="8"/>
        <color theme="1"/>
        <rFont val="Arial"/>
        <family val="2"/>
        <charset val="238"/>
      </rPr>
      <t>0 mm; wykonywane metodą wykopową oraz montaż odcinków w rurze ochronnej</t>
    </r>
  </si>
  <si>
    <t>Montaż ochronnych PE Sdr 17 o średnicy  Dz 250 mm  (bez rury przewodowej) wraz z płozami i manszetami - wykop</t>
  </si>
  <si>
    <t>(l.3) Budowa przepompowni PM-2</t>
  </si>
  <si>
    <t xml:space="preserve">Pompownia ścieków PM-2 wraz z wyposażeniem ze stali kwasoodpornej -zbiornik z polimerobetonu 1200mm H=5,20 m z płytą pokrywową, przejściami szczelnymi, wykonane rząpie, kominki wentylacyjne,drabina nierdzewna, włazem ,2 pompy, </t>
  </si>
  <si>
    <t>ST-00.01, ST-00.03</t>
  </si>
  <si>
    <t>Zagospodarowanie terenu pompowni PM-2 wraz z połączeniem z drogą dojazdową (w tym ułożenie kostki brukowej na powierzchni)</t>
  </si>
  <si>
    <t xml:space="preserve"> ST-00.04</t>
  </si>
  <si>
    <t>Zasilanie, oświetlenie oraz instalacja AKPiA i monitoring oraz zakup agregatu przewoźnego</t>
  </si>
  <si>
    <t>RAZEM: "Budowa kanalizacji sanitarnej w miejscowości MARSZOWICE w gminie Oława"</t>
  </si>
  <si>
    <t>KOSZTORYS OFERTOWY</t>
  </si>
  <si>
    <t>…………..………………..
(pieczęć wykonawcy)</t>
  </si>
  <si>
    <t>…………………………………..……………………………………….
(pieczęć imienna i podpis osoby uprawnionej lub osób
uprawnionych do reprezentowania wykonawcy)</t>
  </si>
  <si>
    <t>Data:</t>
  </si>
  <si>
    <t xml:space="preserve">Data:          </t>
  </si>
  <si>
    <t xml:space="preserve">Data: </t>
  </si>
  <si>
    <t xml:space="preserve">Sprawa nr RG.271.7.2017.ZP 
Załącznik nr 8 do SIWZ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</si>
</sst>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"/>
    <numFmt numFmtId="165" formatCode="0.0"/>
    <numFmt numFmtId="166" formatCode="#,##0.00\ _z_ł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u/>
      <sz val="13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3" fontId="6" fillId="3" borderId="5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 vertical="center"/>
    </xf>
    <xf numFmtId="43" fontId="4" fillId="3" borderId="5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ill="1" applyBorder="1"/>
    <xf numFmtId="4" fontId="0" fillId="0" borderId="0" xfId="0" applyNumberFormat="1" applyFill="1" applyBorder="1"/>
    <xf numFmtId="4" fontId="1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2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5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right" vertical="center"/>
    </xf>
    <xf numFmtId="43" fontId="6" fillId="3" borderId="1" xfId="0" applyNumberFormat="1" applyFont="1" applyFill="1" applyBorder="1" applyAlignment="1">
      <alignment horizontal="right" vertical="center"/>
    </xf>
    <xf numFmtId="43" fontId="4" fillId="3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right" vertical="center"/>
    </xf>
    <xf numFmtId="43" fontId="4" fillId="3" borderId="21" xfId="0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3" fontId="4" fillId="3" borderId="23" xfId="0" applyNumberFormat="1" applyFont="1" applyFill="1" applyBorder="1" applyAlignment="1">
      <alignment horizontal="center" vertical="center" wrapText="1"/>
    </xf>
    <xf numFmtId="43" fontId="4" fillId="3" borderId="10" xfId="0" applyNumberFormat="1" applyFont="1" applyFill="1" applyBorder="1" applyAlignment="1">
      <alignment horizontal="center" vertical="center" wrapText="1"/>
    </xf>
    <xf numFmtId="43" fontId="6" fillId="3" borderId="8" xfId="0" applyNumberFormat="1" applyFont="1" applyFill="1" applyBorder="1" applyAlignment="1">
      <alignment horizontal="right" vertical="center"/>
    </xf>
    <xf numFmtId="43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/>
    </xf>
    <xf numFmtId="4" fontId="4" fillId="3" borderId="33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/>
    </xf>
    <xf numFmtId="4" fontId="6" fillId="3" borderId="40" xfId="0" applyNumberFormat="1" applyFont="1" applyFill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6" fillId="3" borderId="42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3" borderId="43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4" fontId="4" fillId="3" borderId="41" xfId="0" applyNumberFormat="1" applyFont="1" applyFill="1" applyBorder="1" applyAlignment="1">
      <alignment horizontal="center" vertical="center"/>
    </xf>
    <xf numFmtId="4" fontId="4" fillId="3" borderId="44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0" fontId="4" fillId="3" borderId="45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17" fillId="0" borderId="46" xfId="0" applyFont="1" applyBorder="1" applyAlignment="1">
      <alignment horizontal="center" wrapText="1"/>
    </xf>
    <xf numFmtId="0" fontId="17" fillId="0" borderId="46" xfId="0" applyFont="1" applyBorder="1" applyAlignment="1">
      <alignment horizontal="center"/>
    </xf>
    <xf numFmtId="4" fontId="17" fillId="0" borderId="46" xfId="0" applyNumberFormat="1" applyFont="1" applyBorder="1" applyAlignment="1">
      <alignment horizontal="right" vertical="top" wrapText="1"/>
    </xf>
    <xf numFmtId="4" fontId="17" fillId="0" borderId="46" xfId="0" applyNumberFormat="1" applyFont="1" applyBorder="1" applyAlignment="1">
      <alignment horizontal="right" vertical="top"/>
    </xf>
    <xf numFmtId="0" fontId="18" fillId="3" borderId="47" xfId="0" applyFont="1" applyFill="1" applyBorder="1" applyAlignment="1">
      <alignment horizontal="center" wrapText="1"/>
    </xf>
    <xf numFmtId="0" fontId="18" fillId="3" borderId="4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right" vertical="center" indent="1"/>
    </xf>
    <xf numFmtId="0" fontId="5" fillId="3" borderId="16" xfId="0" applyFont="1" applyFill="1" applyBorder="1" applyAlignment="1">
      <alignment horizontal="right" vertical="center" indent="1"/>
    </xf>
    <xf numFmtId="0" fontId="5" fillId="3" borderId="18" xfId="0" applyFont="1" applyFill="1" applyBorder="1" applyAlignment="1">
      <alignment horizontal="right" vertical="center" indent="1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4" fontId="1" fillId="0" borderId="26" xfId="0" applyNumberFormat="1" applyFont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inden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right" vertical="center" indent="1"/>
    </xf>
    <xf numFmtId="0" fontId="5" fillId="3" borderId="4" xfId="0" applyFont="1" applyFill="1" applyBorder="1" applyAlignment="1">
      <alignment horizontal="right" vertical="center" indent="1"/>
    </xf>
    <xf numFmtId="0" fontId="5" fillId="3" borderId="3" xfId="0" applyFont="1" applyFill="1" applyBorder="1" applyAlignment="1">
      <alignment horizontal="right" vertical="center" indent="1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view="pageBreakPreview" zoomScaleNormal="100" zoomScaleSheetLayoutView="100" workbookViewId="0">
      <selection activeCell="M6" sqref="M6"/>
    </sheetView>
  </sheetViews>
  <sheetFormatPr defaultRowHeight="14.4" x14ac:dyDescent="0.3"/>
  <cols>
    <col min="2" max="2" width="15.44140625" customWidth="1"/>
    <col min="3" max="3" width="37.5546875" customWidth="1"/>
    <col min="4" max="4" width="8" bestFit="1" customWidth="1"/>
    <col min="5" max="5" width="9.109375" customWidth="1"/>
    <col min="6" max="6" width="26.88671875" style="135" bestFit="1" customWidth="1"/>
    <col min="7" max="7" width="17.109375" style="135" customWidth="1"/>
    <col min="8" max="8" width="8.88671875" style="102"/>
    <col min="9" max="9" width="10.109375" style="102" bestFit="1" customWidth="1"/>
    <col min="10" max="10" width="10" style="102" bestFit="1" customWidth="1"/>
    <col min="11" max="11" width="8.88671875" style="102"/>
    <col min="12" max="13" width="10" style="102" bestFit="1" customWidth="1"/>
  </cols>
  <sheetData>
    <row r="1" spans="1:13" ht="69.599999999999994" customHeight="1" thickBot="1" x14ac:dyDescent="0.35">
      <c r="A1" s="136" t="s">
        <v>98</v>
      </c>
      <c r="B1" s="137"/>
      <c r="F1" s="138" t="s">
        <v>103</v>
      </c>
      <c r="G1" s="139"/>
    </row>
    <row r="2" spans="1:13" ht="24" thickBot="1" x14ac:dyDescent="0.3">
      <c r="A2" s="154" t="s">
        <v>100</v>
      </c>
      <c r="B2" s="155"/>
      <c r="C2" s="156" t="s">
        <v>97</v>
      </c>
      <c r="D2" s="157"/>
      <c r="E2" s="157"/>
      <c r="F2" s="157"/>
      <c r="G2" s="158"/>
      <c r="H2" s="74"/>
      <c r="I2"/>
      <c r="J2"/>
      <c r="K2"/>
      <c r="L2"/>
      <c r="M2"/>
    </row>
    <row r="3" spans="1:13" ht="15.75" customHeight="1" x14ac:dyDescent="0.3">
      <c r="A3" s="175" t="s">
        <v>0</v>
      </c>
      <c r="B3" s="177" t="s">
        <v>1</v>
      </c>
      <c r="C3" s="177" t="s">
        <v>2</v>
      </c>
      <c r="D3" s="177" t="s">
        <v>3</v>
      </c>
      <c r="E3" s="177" t="s">
        <v>4</v>
      </c>
      <c r="F3" s="75" t="s">
        <v>5</v>
      </c>
      <c r="G3" s="75" t="s">
        <v>8</v>
      </c>
      <c r="H3" s="165"/>
      <c r="I3"/>
      <c r="J3"/>
      <c r="K3"/>
      <c r="L3"/>
      <c r="M3"/>
    </row>
    <row r="4" spans="1:13" x14ac:dyDescent="0.3">
      <c r="A4" s="175"/>
      <c r="B4" s="177"/>
      <c r="C4" s="177"/>
      <c r="D4" s="177"/>
      <c r="E4" s="177"/>
      <c r="F4" s="75" t="s">
        <v>6</v>
      </c>
      <c r="G4" s="75" t="s">
        <v>6</v>
      </c>
      <c r="H4" s="165"/>
      <c r="I4"/>
      <c r="J4"/>
      <c r="K4"/>
      <c r="L4"/>
      <c r="M4"/>
    </row>
    <row r="5" spans="1:13" ht="15" thickBot="1" x14ac:dyDescent="0.35">
      <c r="A5" s="176"/>
      <c r="B5" s="178"/>
      <c r="C5" s="178"/>
      <c r="D5" s="178"/>
      <c r="E5" s="178"/>
      <c r="F5" s="76" t="s">
        <v>7</v>
      </c>
      <c r="G5" s="76" t="s">
        <v>7</v>
      </c>
      <c r="H5" s="165"/>
      <c r="I5"/>
      <c r="J5"/>
      <c r="K5"/>
      <c r="L5"/>
      <c r="M5"/>
    </row>
    <row r="6" spans="1:13" ht="16.5" thickTop="1" thickBot="1" x14ac:dyDescent="0.3">
      <c r="A6" s="77" t="s">
        <v>9</v>
      </c>
      <c r="B6" s="78" t="s">
        <v>10</v>
      </c>
      <c r="C6" s="79" t="s">
        <v>11</v>
      </c>
      <c r="D6" s="78" t="s">
        <v>12</v>
      </c>
      <c r="E6" s="78" t="s">
        <v>13</v>
      </c>
      <c r="F6" s="76" t="s">
        <v>53</v>
      </c>
      <c r="G6" s="80" t="s">
        <v>54</v>
      </c>
      <c r="H6" s="74"/>
      <c r="I6"/>
      <c r="J6"/>
      <c r="K6"/>
      <c r="L6"/>
      <c r="M6"/>
    </row>
    <row r="7" spans="1:13" ht="15.6" thickTop="1" thickBot="1" x14ac:dyDescent="0.35">
      <c r="A7" s="145" t="s">
        <v>14</v>
      </c>
      <c r="B7" s="146"/>
      <c r="C7" s="146"/>
      <c r="D7" s="146"/>
      <c r="E7" s="146"/>
      <c r="F7" s="146"/>
      <c r="G7" s="147"/>
      <c r="H7" s="74"/>
      <c r="I7"/>
      <c r="J7"/>
      <c r="K7"/>
      <c r="L7"/>
      <c r="M7"/>
    </row>
    <row r="8" spans="1:13" ht="15.6" thickTop="1" thickBot="1" x14ac:dyDescent="0.35">
      <c r="A8" s="81">
        <v>1</v>
      </c>
      <c r="B8" s="82" t="s">
        <v>73</v>
      </c>
      <c r="C8" s="83" t="s">
        <v>15</v>
      </c>
      <c r="D8" s="166" t="s">
        <v>16</v>
      </c>
      <c r="E8" s="167"/>
      <c r="F8" s="168"/>
      <c r="G8" s="84"/>
      <c r="H8" s="74"/>
      <c r="I8"/>
      <c r="J8"/>
      <c r="K8"/>
      <c r="L8"/>
      <c r="M8"/>
    </row>
    <row r="9" spans="1:13" ht="15" thickBot="1" x14ac:dyDescent="0.35">
      <c r="A9" s="85">
        <f>A8+1</f>
        <v>2</v>
      </c>
      <c r="B9" s="82" t="s">
        <v>73</v>
      </c>
      <c r="C9" s="83" t="s">
        <v>17</v>
      </c>
      <c r="D9" s="169" t="s">
        <v>16</v>
      </c>
      <c r="E9" s="170"/>
      <c r="F9" s="171"/>
      <c r="G9" s="84"/>
      <c r="H9" s="74"/>
      <c r="I9"/>
      <c r="J9"/>
      <c r="K9"/>
      <c r="L9"/>
      <c r="M9"/>
    </row>
    <row r="10" spans="1:13" ht="15.6" thickTop="1" thickBot="1" x14ac:dyDescent="0.35">
      <c r="A10" s="86"/>
      <c r="B10" s="87"/>
      <c r="C10" s="88"/>
      <c r="D10" s="89"/>
      <c r="E10" s="90"/>
      <c r="F10" s="91" t="s">
        <v>19</v>
      </c>
      <c r="G10" s="92">
        <f>SUM(G8:G9)</f>
        <v>0</v>
      </c>
      <c r="H10" s="74"/>
      <c r="I10"/>
      <c r="J10"/>
      <c r="K10"/>
      <c r="L10"/>
      <c r="M10"/>
    </row>
    <row r="11" spans="1:13" ht="33" customHeight="1" thickTop="1" thickBot="1" x14ac:dyDescent="0.35">
      <c r="A11" s="172" t="s">
        <v>74</v>
      </c>
      <c r="B11" s="173"/>
      <c r="C11" s="173"/>
      <c r="D11" s="173"/>
      <c r="E11" s="173"/>
      <c r="F11" s="173"/>
      <c r="G11" s="174"/>
      <c r="H11" s="74"/>
      <c r="I11"/>
      <c r="J11"/>
      <c r="K11"/>
      <c r="L11"/>
      <c r="M11"/>
    </row>
    <row r="12" spans="1:13" ht="16.5" thickTop="1" thickBot="1" x14ac:dyDescent="0.3">
      <c r="A12" s="151" t="s">
        <v>20</v>
      </c>
      <c r="B12" s="152"/>
      <c r="C12" s="152"/>
      <c r="D12" s="152"/>
      <c r="E12" s="152"/>
      <c r="F12" s="152"/>
      <c r="G12" s="153"/>
      <c r="H12" s="74"/>
      <c r="I12"/>
      <c r="J12"/>
      <c r="K12"/>
      <c r="L12"/>
      <c r="M12"/>
    </row>
    <row r="13" spans="1:13" ht="16.5" thickTop="1" thickBot="1" x14ac:dyDescent="0.3">
      <c r="A13" s="163" t="s">
        <v>21</v>
      </c>
      <c r="B13" s="164"/>
      <c r="C13" s="164"/>
      <c r="D13" s="93"/>
      <c r="E13" s="94"/>
      <c r="F13" s="95"/>
      <c r="G13" s="96"/>
      <c r="H13" s="74"/>
      <c r="I13"/>
      <c r="J13"/>
      <c r="K13"/>
      <c r="L13"/>
      <c r="M13"/>
    </row>
    <row r="14" spans="1:13" ht="15.6" thickTop="1" thickBot="1" x14ac:dyDescent="0.35">
      <c r="A14" s="145" t="s">
        <v>75</v>
      </c>
      <c r="B14" s="146"/>
      <c r="C14" s="146"/>
      <c r="D14" s="146"/>
      <c r="E14" s="146"/>
      <c r="F14" s="146"/>
      <c r="G14" s="147"/>
      <c r="H14" s="74"/>
      <c r="I14"/>
      <c r="J14"/>
      <c r="K14"/>
      <c r="L14"/>
      <c r="M14"/>
    </row>
    <row r="15" spans="1:13" ht="105.75" customHeight="1" thickTop="1" thickBot="1" x14ac:dyDescent="0.35">
      <c r="A15" s="148" t="s">
        <v>76</v>
      </c>
      <c r="B15" s="149"/>
      <c r="C15" s="149"/>
      <c r="D15" s="149"/>
      <c r="E15" s="149"/>
      <c r="F15" s="149"/>
      <c r="G15" s="150"/>
      <c r="H15" s="74"/>
      <c r="I15"/>
      <c r="J15"/>
      <c r="K15"/>
      <c r="L15"/>
      <c r="M15"/>
    </row>
    <row r="16" spans="1:13" ht="31.8" thickTop="1" thickBot="1" x14ac:dyDescent="0.35">
      <c r="A16" s="59">
        <f>A9+1</f>
        <v>3</v>
      </c>
      <c r="B16" s="97" t="s">
        <v>77</v>
      </c>
      <c r="C16" s="98" t="s">
        <v>78</v>
      </c>
      <c r="D16" s="99" t="s">
        <v>22</v>
      </c>
      <c r="E16" s="100">
        <v>1325</v>
      </c>
      <c r="F16" s="100"/>
      <c r="G16" s="101"/>
      <c r="H16" s="74"/>
      <c r="I16"/>
      <c r="J16"/>
      <c r="K16"/>
      <c r="L16"/>
      <c r="M16"/>
    </row>
    <row r="17" spans="1:13" ht="31.2" thickBot="1" x14ac:dyDescent="0.35">
      <c r="A17" s="2">
        <f>A16+1</f>
        <v>4</v>
      </c>
      <c r="B17" s="4" t="s">
        <v>77</v>
      </c>
      <c r="C17" s="8" t="s">
        <v>79</v>
      </c>
      <c r="D17" s="46" t="s">
        <v>22</v>
      </c>
      <c r="E17" s="3">
        <v>28</v>
      </c>
      <c r="F17" s="9"/>
      <c r="G17" s="101"/>
      <c r="H17" s="74"/>
      <c r="I17"/>
      <c r="J17"/>
      <c r="K17"/>
      <c r="L17"/>
      <c r="M17"/>
    </row>
    <row r="18" spans="1:13" ht="31.2" thickBot="1" x14ac:dyDescent="0.35">
      <c r="A18" s="2">
        <f t="shared" ref="A18:A23" si="0">A17+1</f>
        <v>5</v>
      </c>
      <c r="B18" s="4" t="s">
        <v>77</v>
      </c>
      <c r="C18" s="8" t="s">
        <v>80</v>
      </c>
      <c r="D18" s="46" t="s">
        <v>22</v>
      </c>
      <c r="E18" s="3">
        <v>17.5</v>
      </c>
      <c r="F18" s="9"/>
      <c r="G18" s="101"/>
      <c r="H18" s="74"/>
    </row>
    <row r="19" spans="1:13" ht="15" thickBot="1" x14ac:dyDescent="0.35">
      <c r="A19" s="2">
        <f t="shared" si="0"/>
        <v>6</v>
      </c>
      <c r="B19" s="4" t="s">
        <v>77</v>
      </c>
      <c r="C19" s="4" t="s">
        <v>81</v>
      </c>
      <c r="D19" s="4" t="s">
        <v>18</v>
      </c>
      <c r="E19" s="4">
        <v>1</v>
      </c>
      <c r="F19" s="9"/>
      <c r="G19" s="101"/>
      <c r="H19" s="74"/>
    </row>
    <row r="20" spans="1:13" ht="15" thickBot="1" x14ac:dyDescent="0.35">
      <c r="A20" s="2">
        <f t="shared" si="0"/>
        <v>7</v>
      </c>
      <c r="B20" s="4" t="s">
        <v>77</v>
      </c>
      <c r="C20" s="4" t="s">
        <v>82</v>
      </c>
      <c r="D20" s="4" t="s">
        <v>18</v>
      </c>
      <c r="E20" s="4">
        <v>27</v>
      </c>
      <c r="F20" s="9"/>
      <c r="G20" s="101"/>
      <c r="H20" s="74"/>
    </row>
    <row r="21" spans="1:13" ht="21" thickBot="1" x14ac:dyDescent="0.35">
      <c r="A21" s="2">
        <f t="shared" si="0"/>
        <v>8</v>
      </c>
      <c r="B21" s="4" t="s">
        <v>83</v>
      </c>
      <c r="C21" s="4" t="s">
        <v>32</v>
      </c>
      <c r="D21" s="4" t="s">
        <v>18</v>
      </c>
      <c r="E21" s="4">
        <v>38</v>
      </c>
      <c r="F21" s="9"/>
      <c r="G21" s="101"/>
      <c r="H21" s="74"/>
    </row>
    <row r="22" spans="1:13" ht="21" thickBot="1" x14ac:dyDescent="0.35">
      <c r="A22" s="2">
        <f t="shared" si="0"/>
        <v>9</v>
      </c>
      <c r="B22" s="48" t="s">
        <v>84</v>
      </c>
      <c r="C22" s="8" t="s">
        <v>85</v>
      </c>
      <c r="D22" s="3" t="s">
        <v>24</v>
      </c>
      <c r="E22" s="9">
        <v>900.41569811320755</v>
      </c>
      <c r="F22" s="9"/>
      <c r="G22" s="101"/>
      <c r="H22" s="74"/>
    </row>
    <row r="23" spans="1:13" ht="21" thickBot="1" x14ac:dyDescent="0.35">
      <c r="A23" s="103">
        <f t="shared" si="0"/>
        <v>10</v>
      </c>
      <c r="B23" s="104" t="s">
        <v>84</v>
      </c>
      <c r="C23" s="105" t="s">
        <v>86</v>
      </c>
      <c r="D23" s="106" t="s">
        <v>24</v>
      </c>
      <c r="E23" s="107">
        <v>297.94777358490569</v>
      </c>
      <c r="F23" s="107"/>
      <c r="G23" s="101"/>
      <c r="H23" s="74"/>
    </row>
    <row r="24" spans="1:13" ht="15.6" thickTop="1" thickBot="1" x14ac:dyDescent="0.35">
      <c r="A24" s="142" t="s">
        <v>23</v>
      </c>
      <c r="B24" s="143"/>
      <c r="C24" s="143"/>
      <c r="D24" s="143"/>
      <c r="E24" s="143"/>
      <c r="F24" s="144"/>
      <c r="G24" s="108">
        <f>SUM(G16:G23)</f>
        <v>0</v>
      </c>
      <c r="H24" s="74"/>
    </row>
    <row r="25" spans="1:13" ht="15.6" thickTop="1" thickBot="1" x14ac:dyDescent="0.35">
      <c r="A25" s="145" t="s">
        <v>35</v>
      </c>
      <c r="B25" s="146"/>
      <c r="C25" s="146"/>
      <c r="D25" s="146"/>
      <c r="E25" s="146"/>
      <c r="F25" s="146"/>
      <c r="G25" s="147"/>
      <c r="H25" s="74"/>
    </row>
    <row r="26" spans="1:13" ht="109.5" customHeight="1" thickTop="1" thickBot="1" x14ac:dyDescent="0.35">
      <c r="A26" s="148" t="s">
        <v>87</v>
      </c>
      <c r="B26" s="149"/>
      <c r="C26" s="149"/>
      <c r="D26" s="149"/>
      <c r="E26" s="149"/>
      <c r="F26" s="149"/>
      <c r="G26" s="150"/>
      <c r="H26" s="74"/>
    </row>
    <row r="27" spans="1:13" ht="31.8" thickTop="1" thickBot="1" x14ac:dyDescent="0.35">
      <c r="A27" s="2">
        <f>A23+1</f>
        <v>11</v>
      </c>
      <c r="B27" s="109" t="s">
        <v>77</v>
      </c>
      <c r="C27" s="60" t="s">
        <v>88</v>
      </c>
      <c r="D27" s="61" t="s">
        <v>22</v>
      </c>
      <c r="E27" s="110">
        <v>357.4</v>
      </c>
      <c r="F27" s="110"/>
      <c r="G27" s="111"/>
      <c r="H27" s="74"/>
    </row>
    <row r="28" spans="1:13" ht="31.2" thickBot="1" x14ac:dyDescent="0.35">
      <c r="A28" s="2">
        <f t="shared" ref="A28" si="1">A27+1</f>
        <v>12</v>
      </c>
      <c r="B28" s="112" t="s">
        <v>77</v>
      </c>
      <c r="C28" s="113" t="s">
        <v>89</v>
      </c>
      <c r="D28" s="114" t="s">
        <v>22</v>
      </c>
      <c r="E28" s="115">
        <v>36</v>
      </c>
      <c r="F28" s="9"/>
      <c r="G28" s="116"/>
      <c r="H28" s="74"/>
    </row>
    <row r="29" spans="1:13" ht="21" thickBot="1" x14ac:dyDescent="0.35">
      <c r="A29" s="2">
        <f>A28+1</f>
        <v>13</v>
      </c>
      <c r="B29" s="4" t="s">
        <v>83</v>
      </c>
      <c r="C29" s="4" t="s">
        <v>32</v>
      </c>
      <c r="D29" s="4" t="s">
        <v>18</v>
      </c>
      <c r="E29" s="4">
        <v>2</v>
      </c>
      <c r="F29" s="9"/>
      <c r="G29" s="117"/>
      <c r="H29" s="74"/>
    </row>
    <row r="30" spans="1:13" ht="27.75" customHeight="1" thickBot="1" x14ac:dyDescent="0.35">
      <c r="A30" s="2">
        <f t="shared" ref="A30:A31" si="2">A29+1</f>
        <v>14</v>
      </c>
      <c r="B30" s="48" t="s">
        <v>84</v>
      </c>
      <c r="C30" s="8" t="s">
        <v>85</v>
      </c>
      <c r="D30" s="3" t="s">
        <v>24</v>
      </c>
      <c r="E30" s="9">
        <v>332.58430188679245</v>
      </c>
      <c r="F30" s="9"/>
      <c r="G30" s="101"/>
      <c r="H30" s="74"/>
    </row>
    <row r="31" spans="1:13" ht="21" thickBot="1" x14ac:dyDescent="0.35">
      <c r="A31" s="103">
        <f t="shared" si="2"/>
        <v>15</v>
      </c>
      <c r="B31" s="104" t="s">
        <v>84</v>
      </c>
      <c r="C31" s="105" t="s">
        <v>86</v>
      </c>
      <c r="D31" s="106" t="s">
        <v>24</v>
      </c>
      <c r="E31" s="107">
        <v>110.05222641509432</v>
      </c>
      <c r="F31" s="107"/>
      <c r="G31" s="101"/>
      <c r="H31" s="74"/>
    </row>
    <row r="32" spans="1:13" ht="15.6" thickTop="1" thickBot="1" x14ac:dyDescent="0.35">
      <c r="A32" s="142" t="s">
        <v>25</v>
      </c>
      <c r="B32" s="143"/>
      <c r="C32" s="143"/>
      <c r="D32" s="143"/>
      <c r="E32" s="143"/>
      <c r="F32" s="144"/>
      <c r="G32" s="108">
        <f>SUM(G27:G29)</f>
        <v>0</v>
      </c>
      <c r="H32" s="74"/>
    </row>
    <row r="33" spans="1:17" ht="15.6" thickTop="1" thickBot="1" x14ac:dyDescent="0.35">
      <c r="A33" s="145" t="s">
        <v>90</v>
      </c>
      <c r="B33" s="146"/>
      <c r="C33" s="146"/>
      <c r="D33" s="146"/>
      <c r="E33" s="146"/>
      <c r="F33" s="146"/>
      <c r="G33" s="147"/>
      <c r="H33" s="74"/>
    </row>
    <row r="34" spans="1:17" ht="46.5" customHeight="1" thickTop="1" thickBot="1" x14ac:dyDescent="0.35">
      <c r="A34" s="148" t="s">
        <v>29</v>
      </c>
      <c r="B34" s="149"/>
      <c r="C34" s="149"/>
      <c r="D34" s="149"/>
      <c r="E34" s="149"/>
      <c r="F34" s="149"/>
      <c r="G34" s="150"/>
      <c r="H34" s="74"/>
      <c r="P34" s="118"/>
    </row>
    <row r="35" spans="1:17" ht="52.2" thickTop="1" thickBot="1" x14ac:dyDescent="0.35">
      <c r="A35" s="59">
        <f>A29+1</f>
        <v>14</v>
      </c>
      <c r="B35" s="109" t="s">
        <v>77</v>
      </c>
      <c r="C35" s="119" t="s">
        <v>91</v>
      </c>
      <c r="D35" s="61" t="s">
        <v>18</v>
      </c>
      <c r="E35" s="62">
        <v>1</v>
      </c>
      <c r="F35" s="120"/>
      <c r="G35" s="121"/>
      <c r="H35" s="74"/>
      <c r="N35" s="102"/>
      <c r="O35" s="102"/>
      <c r="P35" s="122"/>
      <c r="Q35" s="102"/>
    </row>
    <row r="36" spans="1:17" ht="15" thickBot="1" x14ac:dyDescent="0.35">
      <c r="A36" s="81">
        <f>A35+1</f>
        <v>15</v>
      </c>
      <c r="B36" s="123" t="s">
        <v>77</v>
      </c>
      <c r="C36" s="124" t="s">
        <v>27</v>
      </c>
      <c r="D36" s="125" t="s">
        <v>18</v>
      </c>
      <c r="E36" s="126">
        <v>1</v>
      </c>
      <c r="F36" s="127"/>
      <c r="G36" s="117"/>
      <c r="H36" s="74"/>
      <c r="I36" s="159"/>
      <c r="J36" s="159"/>
      <c r="K36" s="159"/>
      <c r="N36" s="102"/>
      <c r="O36" s="102"/>
      <c r="P36" s="102"/>
      <c r="Q36" s="102"/>
    </row>
    <row r="37" spans="1:17" ht="31.2" thickBot="1" x14ac:dyDescent="0.35">
      <c r="A37" s="81">
        <f t="shared" ref="A37:A38" si="3">A36+1</f>
        <v>16</v>
      </c>
      <c r="B37" s="128" t="s">
        <v>92</v>
      </c>
      <c r="C37" s="129" t="s">
        <v>93</v>
      </c>
      <c r="D37" s="126" t="s">
        <v>18</v>
      </c>
      <c r="E37" s="126">
        <v>1</v>
      </c>
      <c r="F37" s="127"/>
      <c r="G37" s="117"/>
      <c r="H37" s="74"/>
      <c r="N37" s="102"/>
      <c r="O37" s="102"/>
      <c r="P37" s="102"/>
      <c r="Q37" s="102"/>
    </row>
    <row r="38" spans="1:17" ht="21" thickBot="1" x14ac:dyDescent="0.35">
      <c r="A38" s="81">
        <f t="shared" si="3"/>
        <v>17</v>
      </c>
      <c r="B38" s="130" t="s">
        <v>94</v>
      </c>
      <c r="C38" s="131" t="s">
        <v>95</v>
      </c>
      <c r="D38" s="132" t="s">
        <v>18</v>
      </c>
      <c r="E38" s="79">
        <v>1</v>
      </c>
      <c r="F38" s="133"/>
      <c r="G38" s="134"/>
      <c r="H38" s="74"/>
      <c r="N38" s="102"/>
      <c r="O38" s="102"/>
      <c r="P38" s="102"/>
      <c r="Q38" s="102"/>
    </row>
    <row r="39" spans="1:17" ht="15.6" thickTop="1" thickBot="1" x14ac:dyDescent="0.35">
      <c r="A39" s="142" t="s">
        <v>26</v>
      </c>
      <c r="B39" s="143"/>
      <c r="C39" s="143"/>
      <c r="D39" s="143"/>
      <c r="E39" s="143"/>
      <c r="F39" s="144"/>
      <c r="G39" s="108">
        <f>SUM(G35:G38)</f>
        <v>0</v>
      </c>
      <c r="H39" s="74"/>
      <c r="N39" s="102"/>
      <c r="O39" s="102"/>
      <c r="P39" s="102"/>
      <c r="Q39" s="102"/>
    </row>
    <row r="40" spans="1:17" ht="15.6" thickTop="1" thickBot="1" x14ac:dyDescent="0.35">
      <c r="A40" s="160" t="s">
        <v>96</v>
      </c>
      <c r="B40" s="161"/>
      <c r="C40" s="161"/>
      <c r="D40" s="161"/>
      <c r="E40" s="161"/>
      <c r="F40" s="162"/>
      <c r="G40" s="96">
        <f>G39+G32+G24+G10</f>
        <v>0</v>
      </c>
      <c r="H40" s="74"/>
    </row>
    <row r="41" spans="1:17" ht="74.400000000000006" customHeight="1" thickTop="1" x14ac:dyDescent="0.3">
      <c r="A41" s="140" t="s">
        <v>99</v>
      </c>
      <c r="B41" s="141"/>
      <c r="C41" s="141"/>
      <c r="D41" s="141"/>
      <c r="E41" s="141"/>
      <c r="F41" s="141"/>
      <c r="G41" s="141"/>
    </row>
    <row r="50" spans="6:13" x14ac:dyDescent="0.3">
      <c r="F50" s="102"/>
      <c r="G50"/>
    </row>
    <row r="51" spans="6:13" x14ac:dyDescent="0.3">
      <c r="F51" s="102"/>
      <c r="G51"/>
    </row>
    <row r="52" spans="6:13" x14ac:dyDescent="0.3">
      <c r="F52" s="102"/>
      <c r="G52"/>
      <c r="H52"/>
      <c r="I52"/>
      <c r="J52"/>
      <c r="K52"/>
      <c r="L52"/>
      <c r="M52"/>
    </row>
    <row r="53" spans="6:13" x14ac:dyDescent="0.3">
      <c r="F53" s="102"/>
      <c r="G53"/>
      <c r="H53"/>
      <c r="I53"/>
      <c r="J53"/>
      <c r="K53"/>
      <c r="L53"/>
      <c r="M53"/>
    </row>
    <row r="54" spans="6:13" x14ac:dyDescent="0.3">
      <c r="F54" s="102"/>
      <c r="G54"/>
      <c r="H54"/>
      <c r="I54"/>
      <c r="J54"/>
      <c r="K54"/>
      <c r="L54"/>
      <c r="M54"/>
    </row>
    <row r="55" spans="6:13" x14ac:dyDescent="0.3">
      <c r="F55" s="102"/>
      <c r="G55"/>
      <c r="H55"/>
      <c r="I55"/>
      <c r="J55"/>
      <c r="K55"/>
      <c r="L55"/>
      <c r="M55"/>
    </row>
    <row r="56" spans="6:13" x14ac:dyDescent="0.3">
      <c r="F56" s="102"/>
      <c r="G56"/>
      <c r="H56"/>
      <c r="I56"/>
      <c r="J56"/>
      <c r="K56"/>
      <c r="L56"/>
      <c r="M56"/>
    </row>
    <row r="57" spans="6:13" x14ac:dyDescent="0.3">
      <c r="F57" s="102"/>
      <c r="G57"/>
      <c r="H57"/>
      <c r="I57"/>
      <c r="J57"/>
      <c r="K57"/>
      <c r="L57"/>
      <c r="M57"/>
    </row>
    <row r="58" spans="6:13" x14ac:dyDescent="0.3">
      <c r="F58" s="102"/>
      <c r="G58"/>
      <c r="H58"/>
      <c r="I58"/>
      <c r="J58"/>
      <c r="K58"/>
      <c r="L58"/>
      <c r="M58"/>
    </row>
    <row r="59" spans="6:13" x14ac:dyDescent="0.3">
      <c r="F59" s="102"/>
      <c r="G59"/>
      <c r="H59"/>
      <c r="I59"/>
      <c r="J59"/>
      <c r="K59"/>
      <c r="L59"/>
      <c r="M59"/>
    </row>
    <row r="60" spans="6:13" x14ac:dyDescent="0.3">
      <c r="F60" s="102"/>
      <c r="G60"/>
      <c r="H60"/>
      <c r="I60"/>
      <c r="J60"/>
      <c r="K60"/>
      <c r="L60"/>
      <c r="M60"/>
    </row>
    <row r="61" spans="6:13" x14ac:dyDescent="0.3">
      <c r="F61" s="102"/>
      <c r="G61"/>
      <c r="H61"/>
      <c r="I61"/>
      <c r="J61"/>
      <c r="K61"/>
      <c r="L61"/>
      <c r="M61"/>
    </row>
    <row r="62" spans="6:13" x14ac:dyDescent="0.3">
      <c r="F62" s="102"/>
      <c r="G62"/>
      <c r="H62"/>
      <c r="I62"/>
      <c r="J62"/>
      <c r="K62"/>
      <c r="L62"/>
      <c r="M62"/>
    </row>
    <row r="63" spans="6:13" x14ac:dyDescent="0.3">
      <c r="F63" s="102"/>
      <c r="G63"/>
      <c r="H63"/>
      <c r="I63"/>
      <c r="J63"/>
      <c r="K63"/>
      <c r="L63"/>
      <c r="M63"/>
    </row>
    <row r="64" spans="6:13" x14ac:dyDescent="0.3">
      <c r="F64" s="102"/>
      <c r="G64"/>
      <c r="H64"/>
      <c r="I64"/>
      <c r="J64"/>
      <c r="K64"/>
      <c r="L64"/>
      <c r="M64"/>
    </row>
    <row r="65" spans="6:13" x14ac:dyDescent="0.3">
      <c r="F65" s="102"/>
      <c r="G65"/>
      <c r="H65"/>
      <c r="I65"/>
      <c r="J65"/>
      <c r="K65"/>
      <c r="L65"/>
      <c r="M65"/>
    </row>
    <row r="66" spans="6:13" x14ac:dyDescent="0.3">
      <c r="F66" s="102"/>
      <c r="G66"/>
      <c r="H66"/>
      <c r="I66"/>
      <c r="J66"/>
      <c r="K66"/>
      <c r="L66"/>
      <c r="M66"/>
    </row>
    <row r="67" spans="6:13" x14ac:dyDescent="0.3">
      <c r="F67" s="102"/>
      <c r="G67"/>
      <c r="H67"/>
      <c r="I67"/>
      <c r="J67"/>
      <c r="K67"/>
      <c r="L67"/>
      <c r="M67"/>
    </row>
    <row r="68" spans="6:13" x14ac:dyDescent="0.3">
      <c r="F68" s="102"/>
      <c r="G68"/>
      <c r="H68"/>
      <c r="I68"/>
      <c r="J68"/>
      <c r="K68"/>
      <c r="L68"/>
      <c r="M68"/>
    </row>
    <row r="69" spans="6:13" x14ac:dyDescent="0.3">
      <c r="F69" s="102"/>
      <c r="G69"/>
      <c r="H69"/>
      <c r="I69"/>
      <c r="J69"/>
      <c r="K69"/>
      <c r="L69"/>
      <c r="M69"/>
    </row>
    <row r="70" spans="6:13" x14ac:dyDescent="0.3">
      <c r="F70" s="102"/>
      <c r="G70"/>
      <c r="H70"/>
      <c r="I70"/>
      <c r="J70"/>
      <c r="K70"/>
      <c r="L70"/>
      <c r="M70"/>
    </row>
    <row r="71" spans="6:13" x14ac:dyDescent="0.3">
      <c r="F71" s="102"/>
      <c r="G71"/>
      <c r="H71"/>
      <c r="I71"/>
      <c r="J71"/>
      <c r="K71"/>
      <c r="L71"/>
      <c r="M71"/>
    </row>
    <row r="74" spans="6:13" x14ac:dyDescent="0.3">
      <c r="F74" s="102"/>
      <c r="G74"/>
      <c r="H74"/>
      <c r="I74"/>
      <c r="J74"/>
      <c r="K74"/>
      <c r="L74"/>
      <c r="M74"/>
    </row>
  </sheetData>
  <mergeCells count="28">
    <mergeCell ref="H3:H5"/>
    <mergeCell ref="A7:G7"/>
    <mergeCell ref="D8:F8"/>
    <mergeCell ref="D9:F9"/>
    <mergeCell ref="A11:G11"/>
    <mergeCell ref="A3:A5"/>
    <mergeCell ref="B3:B5"/>
    <mergeCell ref="C3:C5"/>
    <mergeCell ref="D3:D5"/>
    <mergeCell ref="E3:E5"/>
    <mergeCell ref="I36:K36"/>
    <mergeCell ref="A39:F39"/>
    <mergeCell ref="A40:F40"/>
    <mergeCell ref="A13:C13"/>
    <mergeCell ref="A14:G14"/>
    <mergeCell ref="A15:G15"/>
    <mergeCell ref="A24:F24"/>
    <mergeCell ref="A25:G25"/>
    <mergeCell ref="A26:G26"/>
    <mergeCell ref="A1:B1"/>
    <mergeCell ref="F1:G1"/>
    <mergeCell ref="A41:G41"/>
    <mergeCell ref="A32:F32"/>
    <mergeCell ref="A33:G33"/>
    <mergeCell ref="A34:G34"/>
    <mergeCell ref="A12:G12"/>
    <mergeCell ref="A2:B2"/>
    <mergeCell ref="C2:G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&amp;RStrona &amp;P z &amp;N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view="pageBreakPreview" zoomScaleNormal="100" zoomScaleSheetLayoutView="100" workbookViewId="0">
      <selection activeCell="N2" sqref="N2"/>
    </sheetView>
  </sheetViews>
  <sheetFormatPr defaultRowHeight="14.4" x14ac:dyDescent="0.3"/>
  <cols>
    <col min="2" max="2" width="15.44140625" customWidth="1"/>
    <col min="3" max="3" width="37.5546875" customWidth="1"/>
    <col min="4" max="4" width="8" bestFit="1" customWidth="1"/>
    <col min="5" max="5" width="12" customWidth="1"/>
    <col min="6" max="6" width="23.33203125" style="73" customWidth="1"/>
    <col min="7" max="7" width="17.109375" style="73" customWidth="1"/>
  </cols>
  <sheetData>
    <row r="1" spans="1:8" ht="73.95" customHeight="1" thickBot="1" x14ac:dyDescent="0.35">
      <c r="A1" s="136" t="s">
        <v>98</v>
      </c>
      <c r="B1" s="137"/>
      <c r="F1" s="138" t="s">
        <v>103</v>
      </c>
      <c r="G1" s="139"/>
    </row>
    <row r="2" spans="1:8" ht="24" thickBot="1" x14ac:dyDescent="0.3">
      <c r="A2" s="154" t="s">
        <v>102</v>
      </c>
      <c r="B2" s="155"/>
      <c r="C2" s="156" t="s">
        <v>97</v>
      </c>
      <c r="D2" s="157"/>
      <c r="E2" s="157"/>
      <c r="F2" s="157"/>
      <c r="G2" s="158"/>
      <c r="H2" s="1"/>
    </row>
    <row r="3" spans="1:8" ht="16.5" customHeight="1" thickBot="1" x14ac:dyDescent="0.35">
      <c r="A3" s="206" t="s">
        <v>0</v>
      </c>
      <c r="B3" s="208" t="s">
        <v>1</v>
      </c>
      <c r="C3" s="208" t="s">
        <v>2</v>
      </c>
      <c r="D3" s="208" t="s">
        <v>3</v>
      </c>
      <c r="E3" s="208" t="s">
        <v>4</v>
      </c>
      <c r="F3" s="51" t="s">
        <v>5</v>
      </c>
      <c r="G3" s="52" t="s">
        <v>8</v>
      </c>
      <c r="H3" s="198"/>
    </row>
    <row r="4" spans="1:8" ht="15" thickBot="1" x14ac:dyDescent="0.35">
      <c r="A4" s="207"/>
      <c r="B4" s="209"/>
      <c r="C4" s="209"/>
      <c r="D4" s="209"/>
      <c r="E4" s="209"/>
      <c r="F4" s="53" t="s">
        <v>6</v>
      </c>
      <c r="G4" s="54" t="s">
        <v>6</v>
      </c>
      <c r="H4" s="198"/>
    </row>
    <row r="5" spans="1:8" ht="15" thickBot="1" x14ac:dyDescent="0.35">
      <c r="A5" s="207"/>
      <c r="B5" s="209"/>
      <c r="C5" s="209"/>
      <c r="D5" s="209"/>
      <c r="E5" s="209"/>
      <c r="F5" s="53" t="s">
        <v>7</v>
      </c>
      <c r="G5" s="54" t="s">
        <v>7</v>
      </c>
      <c r="H5" s="198"/>
    </row>
    <row r="6" spans="1:8" ht="15.75" thickBot="1" x14ac:dyDescent="0.3">
      <c r="A6" s="50" t="s">
        <v>9</v>
      </c>
      <c r="B6" s="48" t="s">
        <v>10</v>
      </c>
      <c r="C6" s="3" t="s">
        <v>11</v>
      </c>
      <c r="D6" s="48" t="s">
        <v>12</v>
      </c>
      <c r="E6" s="48" t="s">
        <v>13</v>
      </c>
      <c r="F6" s="53" t="s">
        <v>53</v>
      </c>
      <c r="G6" s="54" t="s">
        <v>54</v>
      </c>
      <c r="H6" s="1"/>
    </row>
    <row r="7" spans="1:8" ht="15" thickBot="1" x14ac:dyDescent="0.35">
      <c r="A7" s="179" t="s">
        <v>14</v>
      </c>
      <c r="B7" s="180"/>
      <c r="C7" s="180"/>
      <c r="D7" s="180"/>
      <c r="E7" s="180"/>
      <c r="F7" s="180"/>
      <c r="G7" s="181"/>
      <c r="H7" s="1"/>
    </row>
    <row r="8" spans="1:8" ht="15" thickBot="1" x14ac:dyDescent="0.35">
      <c r="A8" s="2">
        <v>1</v>
      </c>
      <c r="B8" s="3" t="s">
        <v>50</v>
      </c>
      <c r="C8" s="13" t="s">
        <v>15</v>
      </c>
      <c r="D8" s="199" t="s">
        <v>16</v>
      </c>
      <c r="E8" s="199"/>
      <c r="F8" s="199"/>
      <c r="G8" s="11"/>
      <c r="H8" s="1"/>
    </row>
    <row r="9" spans="1:8" ht="15" thickBot="1" x14ac:dyDescent="0.35">
      <c r="A9" s="2">
        <v>2</v>
      </c>
      <c r="B9" s="3" t="s">
        <v>50</v>
      </c>
      <c r="C9" s="13" t="s">
        <v>17</v>
      </c>
      <c r="D9" s="200" t="s">
        <v>16</v>
      </c>
      <c r="E9" s="201"/>
      <c r="F9" s="202"/>
      <c r="G9" s="11"/>
      <c r="H9" s="1"/>
    </row>
    <row r="10" spans="1:8" ht="15" thickBot="1" x14ac:dyDescent="0.35">
      <c r="A10" s="12"/>
      <c r="B10" s="14"/>
      <c r="C10" s="15"/>
      <c r="D10" s="16"/>
      <c r="E10" s="3"/>
      <c r="F10" s="55" t="s">
        <v>19</v>
      </c>
      <c r="G10" s="7">
        <f>G8+G9</f>
        <v>0</v>
      </c>
      <c r="H10" s="1"/>
    </row>
    <row r="11" spans="1:8" ht="33" customHeight="1" thickBot="1" x14ac:dyDescent="0.35">
      <c r="A11" s="203" t="s">
        <v>59</v>
      </c>
      <c r="B11" s="204"/>
      <c r="C11" s="204"/>
      <c r="D11" s="204"/>
      <c r="E11" s="204"/>
      <c r="F11" s="204"/>
      <c r="G11" s="205"/>
      <c r="H11" s="1"/>
    </row>
    <row r="12" spans="1:8" ht="15.75" thickBot="1" x14ac:dyDescent="0.3">
      <c r="A12" s="189" t="s">
        <v>20</v>
      </c>
      <c r="B12" s="190"/>
      <c r="C12" s="190"/>
      <c r="D12" s="190"/>
      <c r="E12" s="190"/>
      <c r="F12" s="190"/>
      <c r="G12" s="191"/>
      <c r="H12" s="1"/>
    </row>
    <row r="13" spans="1:8" ht="15.75" thickBot="1" x14ac:dyDescent="0.3">
      <c r="A13" s="196" t="s">
        <v>21</v>
      </c>
      <c r="B13" s="197"/>
      <c r="C13" s="197"/>
      <c r="D13" s="49"/>
      <c r="E13" s="6"/>
      <c r="F13" s="56"/>
      <c r="G13" s="7"/>
      <c r="H13" s="1"/>
    </row>
    <row r="14" spans="1:8" ht="15" thickBot="1" x14ac:dyDescent="0.35">
      <c r="A14" s="179" t="s">
        <v>34</v>
      </c>
      <c r="B14" s="180"/>
      <c r="C14" s="180"/>
      <c r="D14" s="180"/>
      <c r="E14" s="180"/>
      <c r="F14" s="180"/>
      <c r="G14" s="181"/>
      <c r="H14" s="1"/>
    </row>
    <row r="15" spans="1:8" ht="111" customHeight="1" thickBot="1" x14ac:dyDescent="0.35">
      <c r="A15" s="182" t="s">
        <v>57</v>
      </c>
      <c r="B15" s="183"/>
      <c r="C15" s="183"/>
      <c r="D15" s="183"/>
      <c r="E15" s="183"/>
      <c r="F15" s="183"/>
      <c r="G15" s="184"/>
      <c r="H15" s="1"/>
    </row>
    <row r="16" spans="1:8" ht="31.2" thickBot="1" x14ac:dyDescent="0.35">
      <c r="A16" s="2">
        <v>3</v>
      </c>
      <c r="B16" s="4" t="s">
        <v>51</v>
      </c>
      <c r="C16" s="8" t="s">
        <v>36</v>
      </c>
      <c r="D16" s="46" t="s">
        <v>22</v>
      </c>
      <c r="E16" s="9">
        <v>1306</v>
      </c>
      <c r="F16" s="10"/>
      <c r="G16" s="11"/>
      <c r="H16" s="1"/>
    </row>
    <row r="17" spans="1:8" ht="15" thickBot="1" x14ac:dyDescent="0.35">
      <c r="A17" s="2">
        <v>4</v>
      </c>
      <c r="B17" s="4" t="s">
        <v>51</v>
      </c>
      <c r="C17" s="8" t="s">
        <v>60</v>
      </c>
      <c r="D17" s="46" t="s">
        <v>22</v>
      </c>
      <c r="E17" s="20">
        <v>92.6</v>
      </c>
      <c r="F17" s="10"/>
      <c r="G17" s="11"/>
      <c r="H17" s="1"/>
    </row>
    <row r="18" spans="1:8" ht="31.2" thickBot="1" x14ac:dyDescent="0.35">
      <c r="A18" s="2">
        <v>5</v>
      </c>
      <c r="B18" s="4" t="s">
        <v>51</v>
      </c>
      <c r="C18" s="8" t="s">
        <v>61</v>
      </c>
      <c r="D18" s="46" t="s">
        <v>22</v>
      </c>
      <c r="E18" s="20">
        <v>170.8</v>
      </c>
      <c r="F18" s="10"/>
      <c r="G18" s="11"/>
      <c r="H18" s="1"/>
    </row>
    <row r="19" spans="1:8" ht="21" thickBot="1" x14ac:dyDescent="0.35">
      <c r="A19" s="2">
        <v>6</v>
      </c>
      <c r="B19" s="4" t="s">
        <v>51</v>
      </c>
      <c r="C19" s="8" t="s">
        <v>38</v>
      </c>
      <c r="D19" s="46" t="s">
        <v>22</v>
      </c>
      <c r="E19" s="20">
        <v>31.2</v>
      </c>
      <c r="F19" s="10"/>
      <c r="G19" s="11"/>
      <c r="H19" s="1"/>
    </row>
    <row r="20" spans="1:8" ht="15" thickBot="1" x14ac:dyDescent="0.35">
      <c r="A20" s="2">
        <v>7</v>
      </c>
      <c r="B20" s="4" t="s">
        <v>51</v>
      </c>
      <c r="C20" s="8" t="s">
        <v>30</v>
      </c>
      <c r="D20" s="4" t="s">
        <v>18</v>
      </c>
      <c r="E20" s="4">
        <v>21</v>
      </c>
      <c r="F20" s="57"/>
      <c r="G20" s="11"/>
      <c r="H20" s="1"/>
    </row>
    <row r="21" spans="1:8" ht="15" thickBot="1" x14ac:dyDescent="0.35">
      <c r="A21" s="2">
        <v>8</v>
      </c>
      <c r="B21" s="4" t="s">
        <v>51</v>
      </c>
      <c r="C21" s="8" t="s">
        <v>32</v>
      </c>
      <c r="D21" s="4" t="s">
        <v>18</v>
      </c>
      <c r="E21" s="4">
        <v>60</v>
      </c>
      <c r="F21" s="57"/>
      <c r="G21" s="11"/>
      <c r="H21" s="1"/>
    </row>
    <row r="22" spans="1:8" ht="15" thickBot="1" x14ac:dyDescent="0.35">
      <c r="A22" s="2">
        <v>9</v>
      </c>
      <c r="B22" s="4" t="s">
        <v>51</v>
      </c>
      <c r="C22" s="8" t="s">
        <v>62</v>
      </c>
      <c r="D22" s="4" t="s">
        <v>18</v>
      </c>
      <c r="E22" s="4">
        <v>1</v>
      </c>
      <c r="F22" s="57"/>
      <c r="G22" s="11"/>
      <c r="H22" s="1"/>
    </row>
    <row r="23" spans="1:8" ht="15" thickBot="1" x14ac:dyDescent="0.35">
      <c r="A23" s="2">
        <v>10</v>
      </c>
      <c r="B23" s="4" t="s">
        <v>51</v>
      </c>
      <c r="C23" s="8" t="s">
        <v>63</v>
      </c>
      <c r="D23" s="4" t="s">
        <v>18</v>
      </c>
      <c r="E23" s="4">
        <v>1</v>
      </c>
      <c r="F23" s="57"/>
      <c r="G23" s="11"/>
      <c r="H23" s="1"/>
    </row>
    <row r="24" spans="1:8" ht="21" thickBot="1" x14ac:dyDescent="0.35">
      <c r="A24" s="2">
        <v>11</v>
      </c>
      <c r="B24" s="22" t="s">
        <v>52</v>
      </c>
      <c r="C24" s="23" t="s">
        <v>64</v>
      </c>
      <c r="D24" s="24" t="s">
        <v>24</v>
      </c>
      <c r="E24" s="19">
        <v>339.31</v>
      </c>
      <c r="F24" s="58"/>
      <c r="G24" s="11"/>
      <c r="H24" s="1"/>
    </row>
    <row r="25" spans="1:8" ht="21" thickBot="1" x14ac:dyDescent="0.35">
      <c r="A25" s="2">
        <v>12</v>
      </c>
      <c r="B25" s="22" t="s">
        <v>52</v>
      </c>
      <c r="C25" s="23" t="s">
        <v>65</v>
      </c>
      <c r="D25" s="24" t="s">
        <v>24</v>
      </c>
      <c r="E25" s="19">
        <v>395.51</v>
      </c>
      <c r="F25" s="58"/>
      <c r="G25" s="11"/>
      <c r="H25" s="1"/>
    </row>
    <row r="26" spans="1:8" ht="21" thickBot="1" x14ac:dyDescent="0.35">
      <c r="A26" s="2">
        <v>13</v>
      </c>
      <c r="B26" s="22" t="s">
        <v>52</v>
      </c>
      <c r="C26" s="23" t="s">
        <v>66</v>
      </c>
      <c r="D26" s="24" t="s">
        <v>24</v>
      </c>
      <c r="E26" s="19">
        <v>661.94</v>
      </c>
      <c r="F26" s="58"/>
      <c r="G26" s="11"/>
      <c r="H26" s="1"/>
    </row>
    <row r="27" spans="1:8" ht="21" thickBot="1" x14ac:dyDescent="0.35">
      <c r="A27" s="2">
        <v>14</v>
      </c>
      <c r="B27" s="22" t="s">
        <v>52</v>
      </c>
      <c r="C27" s="23" t="s">
        <v>67</v>
      </c>
      <c r="D27" s="25" t="s">
        <v>24</v>
      </c>
      <c r="E27" s="19">
        <v>765.08</v>
      </c>
      <c r="F27" s="58"/>
      <c r="G27" s="11"/>
      <c r="H27" s="1"/>
    </row>
    <row r="28" spans="1:8" ht="15" thickBot="1" x14ac:dyDescent="0.35">
      <c r="A28" s="185" t="s">
        <v>23</v>
      </c>
      <c r="B28" s="186"/>
      <c r="C28" s="186"/>
      <c r="D28" s="186"/>
      <c r="E28" s="186"/>
      <c r="F28" s="186"/>
      <c r="G28" s="11">
        <f>SUM(G16:G27)</f>
        <v>0</v>
      </c>
      <c r="H28" s="1"/>
    </row>
    <row r="29" spans="1:8" ht="15" thickBot="1" x14ac:dyDescent="0.35">
      <c r="A29" s="179" t="s">
        <v>35</v>
      </c>
      <c r="B29" s="180"/>
      <c r="C29" s="180"/>
      <c r="D29" s="180"/>
      <c r="E29" s="180"/>
      <c r="F29" s="180"/>
      <c r="G29" s="181"/>
      <c r="H29" s="1"/>
    </row>
    <row r="30" spans="1:8" ht="109.5" customHeight="1" thickBot="1" x14ac:dyDescent="0.35">
      <c r="A30" s="182" t="s">
        <v>58</v>
      </c>
      <c r="B30" s="183"/>
      <c r="C30" s="183"/>
      <c r="D30" s="183"/>
      <c r="E30" s="183"/>
      <c r="F30" s="183"/>
      <c r="G30" s="184"/>
      <c r="H30" s="1"/>
    </row>
    <row r="31" spans="1:8" ht="31.2" thickBot="1" x14ac:dyDescent="0.35">
      <c r="A31" s="2">
        <v>15</v>
      </c>
      <c r="B31" s="4" t="s">
        <v>51</v>
      </c>
      <c r="C31" s="8" t="s">
        <v>37</v>
      </c>
      <c r="D31" s="46" t="s">
        <v>22</v>
      </c>
      <c r="E31" s="9">
        <v>399.3</v>
      </c>
      <c r="F31" s="10"/>
      <c r="G31" s="11"/>
      <c r="H31" s="1"/>
    </row>
    <row r="32" spans="1:8" ht="21" thickBot="1" x14ac:dyDescent="0.35">
      <c r="A32" s="2">
        <v>6</v>
      </c>
      <c r="B32" s="4" t="s">
        <v>51</v>
      </c>
      <c r="C32" s="8" t="s">
        <v>39</v>
      </c>
      <c r="D32" s="46" t="s">
        <v>22</v>
      </c>
      <c r="E32" s="20">
        <v>250.7</v>
      </c>
      <c r="F32" s="10"/>
      <c r="G32" s="11"/>
      <c r="H32" s="1"/>
    </row>
    <row r="33" spans="1:8" ht="31.2" thickBot="1" x14ac:dyDescent="0.35">
      <c r="A33" s="2">
        <v>16</v>
      </c>
      <c r="B33" s="4" t="s">
        <v>51</v>
      </c>
      <c r="C33" s="8" t="s">
        <v>40</v>
      </c>
      <c r="D33" s="46" t="s">
        <v>22</v>
      </c>
      <c r="E33" s="21">
        <v>10.5</v>
      </c>
      <c r="F33" s="10"/>
      <c r="G33" s="11"/>
      <c r="H33" s="1"/>
    </row>
    <row r="34" spans="1:8" ht="15" thickBot="1" x14ac:dyDescent="0.35">
      <c r="A34" s="2">
        <v>9</v>
      </c>
      <c r="B34" s="4" t="s">
        <v>51</v>
      </c>
      <c r="C34" s="8" t="s">
        <v>32</v>
      </c>
      <c r="D34" s="4" t="s">
        <v>18</v>
      </c>
      <c r="E34" s="4">
        <v>1</v>
      </c>
      <c r="F34" s="57"/>
      <c r="G34" s="11"/>
      <c r="H34" s="1"/>
    </row>
    <row r="35" spans="1:8" ht="21" thickBot="1" x14ac:dyDescent="0.35">
      <c r="A35" s="2">
        <v>21</v>
      </c>
      <c r="B35" s="22" t="s">
        <v>52</v>
      </c>
      <c r="C35" s="23" t="s">
        <v>64</v>
      </c>
      <c r="D35" s="24" t="s">
        <v>24</v>
      </c>
      <c r="E35" s="19">
        <v>103.74</v>
      </c>
      <c r="F35" s="57"/>
      <c r="G35" s="11"/>
      <c r="H35" s="1"/>
    </row>
    <row r="36" spans="1:8" ht="21" thickBot="1" x14ac:dyDescent="0.35">
      <c r="A36" s="2">
        <v>22</v>
      </c>
      <c r="B36" s="22" t="s">
        <v>52</v>
      </c>
      <c r="C36" s="23" t="s">
        <v>65</v>
      </c>
      <c r="D36" s="24" t="s">
        <v>24</v>
      </c>
      <c r="E36" s="19">
        <v>120.92</v>
      </c>
      <c r="F36" s="57"/>
      <c r="G36" s="11"/>
      <c r="H36" s="1"/>
    </row>
    <row r="37" spans="1:8" ht="21" thickBot="1" x14ac:dyDescent="0.35">
      <c r="A37" s="2">
        <v>23</v>
      </c>
      <c r="B37" s="22" t="s">
        <v>52</v>
      </c>
      <c r="C37" s="23" t="s">
        <v>66</v>
      </c>
      <c r="D37" s="24" t="s">
        <v>24</v>
      </c>
      <c r="E37" s="19">
        <v>202.38</v>
      </c>
      <c r="F37" s="57"/>
      <c r="G37" s="11"/>
      <c r="H37" s="1"/>
    </row>
    <row r="38" spans="1:8" ht="21" thickBot="1" x14ac:dyDescent="0.35">
      <c r="A38" s="2">
        <v>24</v>
      </c>
      <c r="B38" s="22" t="s">
        <v>52</v>
      </c>
      <c r="C38" s="23" t="s">
        <v>67</v>
      </c>
      <c r="D38" s="25" t="s">
        <v>24</v>
      </c>
      <c r="E38" s="19">
        <v>233.92</v>
      </c>
      <c r="F38" s="57"/>
      <c r="G38" s="11"/>
      <c r="H38" s="1"/>
    </row>
    <row r="39" spans="1:8" ht="15" thickBot="1" x14ac:dyDescent="0.35">
      <c r="A39" s="185" t="s">
        <v>25</v>
      </c>
      <c r="B39" s="186"/>
      <c r="C39" s="186"/>
      <c r="D39" s="186"/>
      <c r="E39" s="186"/>
      <c r="F39" s="186"/>
      <c r="G39" s="56">
        <f>SUM(G31:G38)</f>
        <v>0</v>
      </c>
      <c r="H39" s="1"/>
    </row>
    <row r="40" spans="1:8" ht="15.6" thickTop="1" thickBot="1" x14ac:dyDescent="0.35">
      <c r="A40" s="145" t="s">
        <v>68</v>
      </c>
      <c r="B40" s="146"/>
      <c r="C40" s="146"/>
      <c r="D40" s="146"/>
      <c r="E40" s="146"/>
      <c r="F40" s="146"/>
      <c r="G40" s="192"/>
      <c r="H40" s="1"/>
    </row>
    <row r="41" spans="1:8" ht="106.5" customHeight="1" thickTop="1" thickBot="1" x14ac:dyDescent="0.35">
      <c r="A41" s="148" t="s">
        <v>69</v>
      </c>
      <c r="B41" s="149"/>
      <c r="C41" s="149"/>
      <c r="D41" s="149"/>
      <c r="E41" s="149"/>
      <c r="F41" s="149"/>
      <c r="G41" s="150"/>
      <c r="H41" s="1"/>
    </row>
    <row r="42" spans="1:8" ht="31.8" thickTop="1" thickBot="1" x14ac:dyDescent="0.35">
      <c r="A42" s="59">
        <v>9</v>
      </c>
      <c r="B42" s="4" t="s">
        <v>51</v>
      </c>
      <c r="C42" s="60" t="s">
        <v>70</v>
      </c>
      <c r="D42" s="61" t="s">
        <v>22</v>
      </c>
      <c r="E42" s="62">
        <v>170.8</v>
      </c>
      <c r="F42" s="63"/>
      <c r="G42" s="64"/>
      <c r="H42" s="1"/>
    </row>
    <row r="43" spans="1:8" ht="21" thickBot="1" x14ac:dyDescent="0.35">
      <c r="A43" s="65">
        <v>14</v>
      </c>
      <c r="B43" s="66" t="s">
        <v>52</v>
      </c>
      <c r="C43" s="67" t="s">
        <v>67</v>
      </c>
      <c r="D43" s="68" t="s">
        <v>24</v>
      </c>
      <c r="E43" s="69">
        <v>513</v>
      </c>
      <c r="F43" s="70"/>
      <c r="G43" s="71"/>
      <c r="H43" s="1"/>
    </row>
    <row r="44" spans="1:8" ht="15" thickBot="1" x14ac:dyDescent="0.35">
      <c r="A44" s="193" t="s">
        <v>26</v>
      </c>
      <c r="B44" s="194"/>
      <c r="C44" s="194"/>
      <c r="D44" s="194"/>
      <c r="E44" s="194"/>
      <c r="F44" s="195"/>
      <c r="G44" s="56">
        <f>G42+G43</f>
        <v>0</v>
      </c>
      <c r="H44" s="1"/>
    </row>
    <row r="45" spans="1:8" ht="15" thickBot="1" x14ac:dyDescent="0.35">
      <c r="A45" s="179" t="s">
        <v>47</v>
      </c>
      <c r="B45" s="180"/>
      <c r="C45" s="180"/>
      <c r="D45" s="180"/>
      <c r="E45" s="180"/>
      <c r="F45" s="180"/>
      <c r="G45" s="181"/>
      <c r="H45" s="1"/>
    </row>
    <row r="46" spans="1:8" ht="46.5" customHeight="1" thickBot="1" x14ac:dyDescent="0.35">
      <c r="A46" s="182" t="s">
        <v>29</v>
      </c>
      <c r="B46" s="183"/>
      <c r="C46" s="183"/>
      <c r="D46" s="183"/>
      <c r="E46" s="183"/>
      <c r="F46" s="183"/>
      <c r="G46" s="184"/>
      <c r="H46" s="1"/>
    </row>
    <row r="47" spans="1:8" ht="61.8" thickBot="1" x14ac:dyDescent="0.35">
      <c r="A47" s="2">
        <v>25</v>
      </c>
      <c r="B47" s="4" t="s">
        <v>51</v>
      </c>
      <c r="C47" s="47" t="s">
        <v>71</v>
      </c>
      <c r="D47" s="46" t="s">
        <v>18</v>
      </c>
      <c r="E47" s="3">
        <v>1</v>
      </c>
      <c r="F47" s="5"/>
      <c r="G47" s="11"/>
      <c r="H47" s="1"/>
    </row>
    <row r="48" spans="1:8" ht="15" thickBot="1" x14ac:dyDescent="0.35">
      <c r="A48" s="2">
        <v>26</v>
      </c>
      <c r="B48" s="4" t="s">
        <v>51</v>
      </c>
      <c r="C48" s="8" t="s">
        <v>27</v>
      </c>
      <c r="D48" s="46" t="s">
        <v>18</v>
      </c>
      <c r="E48" s="3">
        <v>1</v>
      </c>
      <c r="F48" s="5"/>
      <c r="G48" s="11"/>
      <c r="H48" s="1"/>
    </row>
    <row r="49" spans="1:8" ht="31.2" thickBot="1" x14ac:dyDescent="0.35">
      <c r="A49" s="12">
        <v>27</v>
      </c>
      <c r="B49" s="4" t="s">
        <v>51</v>
      </c>
      <c r="C49" s="47" t="s">
        <v>49</v>
      </c>
      <c r="D49" s="3" t="s">
        <v>18</v>
      </c>
      <c r="E49" s="3">
        <v>1</v>
      </c>
      <c r="F49" s="10"/>
      <c r="G49" s="11"/>
      <c r="H49" s="1"/>
    </row>
    <row r="50" spans="1:8" ht="21" thickBot="1" x14ac:dyDescent="0.35">
      <c r="A50" s="2">
        <v>28</v>
      </c>
      <c r="B50" s="4" t="s">
        <v>51</v>
      </c>
      <c r="C50" s="8" t="s">
        <v>28</v>
      </c>
      <c r="D50" s="46" t="s">
        <v>18</v>
      </c>
      <c r="E50" s="3">
        <v>1</v>
      </c>
      <c r="F50" s="5"/>
      <c r="G50" s="11"/>
      <c r="H50" s="1"/>
    </row>
    <row r="51" spans="1:8" ht="15" thickBot="1" x14ac:dyDescent="0.35">
      <c r="A51" s="185" t="s">
        <v>26</v>
      </c>
      <c r="B51" s="186"/>
      <c r="C51" s="186"/>
      <c r="D51" s="186"/>
      <c r="E51" s="186"/>
      <c r="F51" s="186"/>
      <c r="G51" s="7">
        <f>SUM(G47:G50)</f>
        <v>0</v>
      </c>
      <c r="H51" s="1"/>
    </row>
    <row r="52" spans="1:8" ht="16.5" customHeight="1" thickBot="1" x14ac:dyDescent="0.35">
      <c r="A52" s="187" t="s">
        <v>72</v>
      </c>
      <c r="B52" s="188"/>
      <c r="C52" s="188"/>
      <c r="D52" s="188"/>
      <c r="E52" s="188"/>
      <c r="F52" s="188"/>
      <c r="G52" s="72">
        <f>G51+G44+G39+G28+G10</f>
        <v>0</v>
      </c>
      <c r="H52" s="1"/>
    </row>
    <row r="53" spans="1:8" ht="90" customHeight="1" thickTop="1" x14ac:dyDescent="0.3">
      <c r="A53" s="140" t="s">
        <v>99</v>
      </c>
      <c r="B53" s="141"/>
      <c r="C53" s="141"/>
      <c r="D53" s="141"/>
      <c r="E53" s="141"/>
      <c r="F53" s="141"/>
      <c r="G53" s="141"/>
    </row>
  </sheetData>
  <mergeCells count="30">
    <mergeCell ref="H3:H5"/>
    <mergeCell ref="A7:G7"/>
    <mergeCell ref="D8:F8"/>
    <mergeCell ref="D9:F9"/>
    <mergeCell ref="A11:G11"/>
    <mergeCell ref="A3:A5"/>
    <mergeCell ref="B3:B5"/>
    <mergeCell ref="C3:C5"/>
    <mergeCell ref="D3:D5"/>
    <mergeCell ref="E3:E5"/>
    <mergeCell ref="A40:G40"/>
    <mergeCell ref="A41:G41"/>
    <mergeCell ref="A44:F44"/>
    <mergeCell ref="A13:C13"/>
    <mergeCell ref="A14:G14"/>
    <mergeCell ref="A15:G15"/>
    <mergeCell ref="A28:F28"/>
    <mergeCell ref="A29:G29"/>
    <mergeCell ref="F1:G1"/>
    <mergeCell ref="A1:B1"/>
    <mergeCell ref="A30:G30"/>
    <mergeCell ref="A39:F39"/>
    <mergeCell ref="A12:G12"/>
    <mergeCell ref="A2:B2"/>
    <mergeCell ref="C2:G2"/>
    <mergeCell ref="A53:G53"/>
    <mergeCell ref="A45:G45"/>
    <mergeCell ref="A46:G46"/>
    <mergeCell ref="A51:F51"/>
    <mergeCell ref="A52:F52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&amp;RStrona &amp;P z &amp;N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2" max="2" width="15.44140625" customWidth="1"/>
    <col min="3" max="3" width="37.5546875" customWidth="1"/>
    <col min="4" max="4" width="8" bestFit="1" customWidth="1"/>
    <col min="5" max="5" width="9.109375" customWidth="1"/>
    <col min="6" max="6" width="26.88671875" style="38" bestFit="1" customWidth="1"/>
    <col min="7" max="7" width="17.109375" style="38" customWidth="1"/>
  </cols>
  <sheetData>
    <row r="1" spans="1:8" ht="81" customHeight="1" thickBot="1" x14ac:dyDescent="0.35">
      <c r="A1" s="136" t="s">
        <v>98</v>
      </c>
      <c r="B1" s="137"/>
      <c r="F1" s="138" t="s">
        <v>103</v>
      </c>
      <c r="G1" s="139"/>
    </row>
    <row r="2" spans="1:8" ht="24" thickBot="1" x14ac:dyDescent="0.3">
      <c r="A2" s="154" t="s">
        <v>101</v>
      </c>
      <c r="B2" s="155"/>
      <c r="C2" s="156" t="s">
        <v>97</v>
      </c>
      <c r="D2" s="157"/>
      <c r="E2" s="157"/>
      <c r="F2" s="157"/>
      <c r="G2" s="158"/>
      <c r="H2" s="1"/>
    </row>
    <row r="3" spans="1:8" ht="16.5" customHeight="1" thickBot="1" x14ac:dyDescent="0.35">
      <c r="A3" s="206" t="s">
        <v>0</v>
      </c>
      <c r="B3" s="208" t="s">
        <v>1</v>
      </c>
      <c r="C3" s="208" t="s">
        <v>2</v>
      </c>
      <c r="D3" s="208" t="s">
        <v>3</v>
      </c>
      <c r="E3" s="208" t="s">
        <v>4</v>
      </c>
      <c r="F3" s="44" t="s">
        <v>5</v>
      </c>
      <c r="G3" s="45" t="s">
        <v>8</v>
      </c>
      <c r="H3" s="198"/>
    </row>
    <row r="4" spans="1:8" ht="15" thickBot="1" x14ac:dyDescent="0.35">
      <c r="A4" s="207"/>
      <c r="B4" s="209"/>
      <c r="C4" s="209"/>
      <c r="D4" s="209"/>
      <c r="E4" s="209"/>
      <c r="F4" s="27" t="s">
        <v>6</v>
      </c>
      <c r="G4" s="28" t="s">
        <v>6</v>
      </c>
      <c r="H4" s="198"/>
    </row>
    <row r="5" spans="1:8" ht="15" thickBot="1" x14ac:dyDescent="0.35">
      <c r="A5" s="207"/>
      <c r="B5" s="209"/>
      <c r="C5" s="209"/>
      <c r="D5" s="209"/>
      <c r="E5" s="209"/>
      <c r="F5" s="27" t="s">
        <v>7</v>
      </c>
      <c r="G5" s="28" t="s">
        <v>7</v>
      </c>
      <c r="H5" s="198"/>
    </row>
    <row r="6" spans="1:8" ht="15.75" thickBot="1" x14ac:dyDescent="0.3">
      <c r="A6" s="40" t="s">
        <v>9</v>
      </c>
      <c r="B6" s="43" t="s">
        <v>10</v>
      </c>
      <c r="C6" s="3" t="s">
        <v>11</v>
      </c>
      <c r="D6" s="43" t="s">
        <v>12</v>
      </c>
      <c r="E6" s="43" t="s">
        <v>13</v>
      </c>
      <c r="F6" s="27" t="s">
        <v>53</v>
      </c>
      <c r="G6" s="28" t="s">
        <v>54</v>
      </c>
      <c r="H6" s="1"/>
    </row>
    <row r="7" spans="1:8" ht="15" thickBot="1" x14ac:dyDescent="0.35">
      <c r="A7" s="179" t="s">
        <v>14</v>
      </c>
      <c r="B7" s="180"/>
      <c r="C7" s="180"/>
      <c r="D7" s="180"/>
      <c r="E7" s="180"/>
      <c r="F7" s="180"/>
      <c r="G7" s="181"/>
      <c r="H7" s="1"/>
    </row>
    <row r="8" spans="1:8" ht="15" thickBot="1" x14ac:dyDescent="0.35">
      <c r="A8" s="2">
        <v>1</v>
      </c>
      <c r="B8" s="3" t="s">
        <v>50</v>
      </c>
      <c r="C8" s="13" t="s">
        <v>15</v>
      </c>
      <c r="D8" s="199" t="s">
        <v>16</v>
      </c>
      <c r="E8" s="199"/>
      <c r="F8" s="199"/>
      <c r="G8" s="31"/>
      <c r="H8" s="1"/>
    </row>
    <row r="9" spans="1:8" ht="15" thickBot="1" x14ac:dyDescent="0.35">
      <c r="A9" s="2">
        <v>2</v>
      </c>
      <c r="B9" s="3" t="s">
        <v>50</v>
      </c>
      <c r="C9" s="13" t="s">
        <v>17</v>
      </c>
      <c r="D9" s="200" t="s">
        <v>16</v>
      </c>
      <c r="E9" s="201"/>
      <c r="F9" s="202"/>
      <c r="G9" s="31"/>
      <c r="H9" s="1"/>
    </row>
    <row r="10" spans="1:8" ht="15" thickBot="1" x14ac:dyDescent="0.35">
      <c r="A10" s="12"/>
      <c r="B10" s="14"/>
      <c r="C10" s="15"/>
      <c r="D10" s="16"/>
      <c r="E10" s="3"/>
      <c r="F10" s="32" t="s">
        <v>19</v>
      </c>
      <c r="G10" s="33"/>
      <c r="H10" s="1"/>
    </row>
    <row r="11" spans="1:8" ht="33" customHeight="1" thickBot="1" x14ac:dyDescent="0.35">
      <c r="A11" s="203" t="s">
        <v>55</v>
      </c>
      <c r="B11" s="204"/>
      <c r="C11" s="204"/>
      <c r="D11" s="204"/>
      <c r="E11" s="204"/>
      <c r="F11" s="204"/>
      <c r="G11" s="205"/>
      <c r="H11" s="1"/>
    </row>
    <row r="12" spans="1:8" ht="15.75" thickBot="1" x14ac:dyDescent="0.3">
      <c r="A12" s="189" t="s">
        <v>20</v>
      </c>
      <c r="B12" s="190"/>
      <c r="C12" s="190"/>
      <c r="D12" s="190"/>
      <c r="E12" s="190"/>
      <c r="F12" s="190"/>
      <c r="G12" s="191"/>
      <c r="H12" s="1"/>
    </row>
    <row r="13" spans="1:8" ht="15.75" thickBot="1" x14ac:dyDescent="0.3">
      <c r="A13" s="196" t="s">
        <v>21</v>
      </c>
      <c r="B13" s="197"/>
      <c r="C13" s="197"/>
      <c r="D13" s="39"/>
      <c r="E13" s="6"/>
      <c r="F13" s="34"/>
      <c r="G13" s="33"/>
      <c r="H13" s="1"/>
    </row>
    <row r="14" spans="1:8" ht="15" thickBot="1" x14ac:dyDescent="0.35">
      <c r="A14" s="179" t="s">
        <v>34</v>
      </c>
      <c r="B14" s="180"/>
      <c r="C14" s="180"/>
      <c r="D14" s="180"/>
      <c r="E14" s="180"/>
      <c r="F14" s="180"/>
      <c r="G14" s="181"/>
      <c r="H14" s="1"/>
    </row>
    <row r="15" spans="1:8" ht="111" customHeight="1" thickBot="1" x14ac:dyDescent="0.35">
      <c r="A15" s="182" t="s">
        <v>57</v>
      </c>
      <c r="B15" s="183"/>
      <c r="C15" s="183"/>
      <c r="D15" s="183"/>
      <c r="E15" s="183"/>
      <c r="F15" s="183"/>
      <c r="G15" s="184"/>
      <c r="H15" s="1"/>
    </row>
    <row r="16" spans="1:8" ht="31.2" thickBot="1" x14ac:dyDescent="0.35">
      <c r="A16" s="2">
        <v>3</v>
      </c>
      <c r="B16" s="4" t="s">
        <v>51</v>
      </c>
      <c r="C16" s="8" t="s">
        <v>36</v>
      </c>
      <c r="D16" s="41" t="s">
        <v>22</v>
      </c>
      <c r="E16" s="9">
        <v>2970.3</v>
      </c>
      <c r="F16" s="35"/>
      <c r="G16" s="29"/>
      <c r="H16" s="1"/>
    </row>
    <row r="17" spans="1:9" ht="31.2" thickBot="1" x14ac:dyDescent="0.35">
      <c r="A17" s="2">
        <v>4</v>
      </c>
      <c r="B17" s="4" t="s">
        <v>51</v>
      </c>
      <c r="C17" s="8" t="s">
        <v>31</v>
      </c>
      <c r="D17" s="41" t="s">
        <v>22</v>
      </c>
      <c r="E17" s="20">
        <v>90.7</v>
      </c>
      <c r="F17" s="35"/>
      <c r="G17" s="29"/>
      <c r="H17" s="1"/>
    </row>
    <row r="18" spans="1:9" ht="21" thickBot="1" x14ac:dyDescent="0.35">
      <c r="A18" s="2">
        <v>5</v>
      </c>
      <c r="B18" s="4" t="s">
        <v>51</v>
      </c>
      <c r="C18" s="8" t="s">
        <v>38</v>
      </c>
      <c r="D18" s="41" t="s">
        <v>22</v>
      </c>
      <c r="E18" s="20">
        <v>157.80000000000001</v>
      </c>
      <c r="F18" s="35"/>
      <c r="G18" s="29"/>
      <c r="H18" s="1"/>
      <c r="I18" s="17"/>
    </row>
    <row r="19" spans="1:9" ht="15" thickBot="1" x14ac:dyDescent="0.35">
      <c r="A19" s="2">
        <v>6</v>
      </c>
      <c r="B19" s="4" t="s">
        <v>51</v>
      </c>
      <c r="C19" s="8" t="s">
        <v>30</v>
      </c>
      <c r="D19" s="4" t="s">
        <v>18</v>
      </c>
      <c r="E19" s="4">
        <v>51</v>
      </c>
      <c r="F19" s="30"/>
      <c r="G19" s="29"/>
      <c r="H19" s="1"/>
      <c r="I19" s="17"/>
    </row>
    <row r="20" spans="1:9" ht="15" thickBot="1" x14ac:dyDescent="0.35">
      <c r="A20" s="2">
        <v>7</v>
      </c>
      <c r="B20" s="4" t="s">
        <v>51</v>
      </c>
      <c r="C20" s="8" t="s">
        <v>32</v>
      </c>
      <c r="D20" s="4" t="s">
        <v>18</v>
      </c>
      <c r="E20" s="4">
        <v>109</v>
      </c>
      <c r="F20" s="30"/>
      <c r="G20" s="29"/>
      <c r="H20" s="1"/>
      <c r="I20" s="17"/>
    </row>
    <row r="21" spans="1:9" ht="21" thickBot="1" x14ac:dyDescent="0.35">
      <c r="A21" s="2">
        <v>8</v>
      </c>
      <c r="B21" s="22" t="s">
        <v>52</v>
      </c>
      <c r="C21" s="23" t="s">
        <v>42</v>
      </c>
      <c r="D21" s="24" t="s">
        <v>24</v>
      </c>
      <c r="E21" s="4">
        <f>815.09</f>
        <v>815.09</v>
      </c>
      <c r="F21" s="30"/>
      <c r="G21" s="29"/>
      <c r="H21" s="1"/>
      <c r="I21" s="17"/>
    </row>
    <row r="22" spans="1:9" ht="23.25" thickBot="1" x14ac:dyDescent="0.3">
      <c r="A22" s="2">
        <v>9</v>
      </c>
      <c r="B22" s="22" t="s">
        <v>52</v>
      </c>
      <c r="C22" s="23" t="s">
        <v>41</v>
      </c>
      <c r="D22" s="24" t="s">
        <v>24</v>
      </c>
      <c r="E22" s="19">
        <f>(134+150)-65</f>
        <v>219</v>
      </c>
      <c r="F22" s="36"/>
      <c r="G22" s="29"/>
      <c r="H22" s="1"/>
      <c r="I22" s="18"/>
    </row>
    <row r="23" spans="1:9" ht="23.25" thickBot="1" x14ac:dyDescent="0.3">
      <c r="A23" s="2">
        <v>10</v>
      </c>
      <c r="B23" s="22" t="s">
        <v>52</v>
      </c>
      <c r="C23" s="23" t="s">
        <v>33</v>
      </c>
      <c r="D23" s="25" t="s">
        <v>24</v>
      </c>
      <c r="E23" s="19">
        <v>6</v>
      </c>
      <c r="F23" s="36"/>
      <c r="G23" s="29"/>
      <c r="H23" s="1"/>
      <c r="I23" s="18"/>
    </row>
    <row r="24" spans="1:9" ht="21" thickBot="1" x14ac:dyDescent="0.35">
      <c r="A24" s="2">
        <v>11</v>
      </c>
      <c r="B24" s="22" t="s">
        <v>52</v>
      </c>
      <c r="C24" s="26" t="s">
        <v>43</v>
      </c>
      <c r="D24" s="24" t="s">
        <v>24</v>
      </c>
      <c r="E24" s="19">
        <f>3382.65-778</f>
        <v>2604.65</v>
      </c>
      <c r="F24" s="36"/>
      <c r="G24" s="29"/>
      <c r="H24" s="1"/>
      <c r="I24" s="18"/>
    </row>
    <row r="25" spans="1:9" ht="15" thickBot="1" x14ac:dyDescent="0.35">
      <c r="A25" s="2">
        <v>12</v>
      </c>
      <c r="B25" s="22" t="s">
        <v>52</v>
      </c>
      <c r="C25" s="26" t="s">
        <v>44</v>
      </c>
      <c r="D25" s="24" t="s">
        <v>24</v>
      </c>
      <c r="E25" s="19">
        <v>35</v>
      </c>
      <c r="F25" s="36"/>
      <c r="G25" s="29"/>
      <c r="H25" s="1"/>
      <c r="I25" s="18"/>
    </row>
    <row r="26" spans="1:9" ht="15.75" thickBot="1" x14ac:dyDescent="0.3">
      <c r="A26" s="185" t="s">
        <v>23</v>
      </c>
      <c r="B26" s="186"/>
      <c r="C26" s="186"/>
      <c r="D26" s="186"/>
      <c r="E26" s="186"/>
      <c r="F26" s="186"/>
      <c r="G26" s="33"/>
      <c r="H26" s="1"/>
      <c r="I26" s="17"/>
    </row>
    <row r="27" spans="1:9" ht="15" thickBot="1" x14ac:dyDescent="0.35">
      <c r="A27" s="179" t="s">
        <v>35</v>
      </c>
      <c r="B27" s="180"/>
      <c r="C27" s="180"/>
      <c r="D27" s="180"/>
      <c r="E27" s="180"/>
      <c r="F27" s="180"/>
      <c r="G27" s="181"/>
      <c r="H27" s="1"/>
    </row>
    <row r="28" spans="1:9" ht="109.5" customHeight="1" thickBot="1" x14ac:dyDescent="0.35">
      <c r="A28" s="182" t="s">
        <v>58</v>
      </c>
      <c r="B28" s="183"/>
      <c r="C28" s="183"/>
      <c r="D28" s="183"/>
      <c r="E28" s="183"/>
      <c r="F28" s="183"/>
      <c r="G28" s="184"/>
      <c r="H28" s="1"/>
    </row>
    <row r="29" spans="1:9" ht="31.2" thickBot="1" x14ac:dyDescent="0.35">
      <c r="A29" s="2">
        <v>13</v>
      </c>
      <c r="B29" s="4" t="s">
        <v>51</v>
      </c>
      <c r="C29" s="8" t="s">
        <v>37</v>
      </c>
      <c r="D29" s="41" t="s">
        <v>22</v>
      </c>
      <c r="E29" s="9">
        <v>873.3</v>
      </c>
      <c r="F29" s="35"/>
      <c r="G29" s="31"/>
      <c r="H29" s="1"/>
    </row>
    <row r="30" spans="1:9" ht="21" thickBot="1" x14ac:dyDescent="0.35">
      <c r="A30" s="2">
        <v>14</v>
      </c>
      <c r="B30" s="4" t="s">
        <v>51</v>
      </c>
      <c r="C30" s="8" t="s">
        <v>39</v>
      </c>
      <c r="D30" s="41" t="s">
        <v>22</v>
      </c>
      <c r="E30" s="20">
        <v>393.8</v>
      </c>
      <c r="F30" s="35"/>
      <c r="G30" s="31"/>
      <c r="H30" s="1"/>
    </row>
    <row r="31" spans="1:9" ht="31.2" thickBot="1" x14ac:dyDescent="0.35">
      <c r="A31" s="2">
        <v>15</v>
      </c>
      <c r="B31" s="4" t="s">
        <v>51</v>
      </c>
      <c r="C31" s="8" t="s">
        <v>40</v>
      </c>
      <c r="D31" s="41" t="s">
        <v>22</v>
      </c>
      <c r="E31" s="21">
        <v>146</v>
      </c>
      <c r="F31" s="35"/>
      <c r="G31" s="31"/>
      <c r="H31" s="1"/>
    </row>
    <row r="32" spans="1:9" ht="21" thickBot="1" x14ac:dyDescent="0.35">
      <c r="A32" s="2">
        <v>16</v>
      </c>
      <c r="B32" s="22" t="s">
        <v>52</v>
      </c>
      <c r="C32" s="23" t="s">
        <v>45</v>
      </c>
      <c r="D32" s="24" t="s">
        <v>24</v>
      </c>
      <c r="E32" s="19">
        <v>100</v>
      </c>
      <c r="F32" s="30"/>
      <c r="G32" s="31"/>
      <c r="H32" s="1"/>
    </row>
    <row r="33" spans="1:8" ht="23.25" thickBot="1" x14ac:dyDescent="0.3">
      <c r="A33" s="2">
        <v>17</v>
      </c>
      <c r="B33" s="22" t="s">
        <v>52</v>
      </c>
      <c r="C33" s="23" t="s">
        <v>46</v>
      </c>
      <c r="D33" s="25" t="s">
        <v>24</v>
      </c>
      <c r="E33" s="19">
        <v>65</v>
      </c>
      <c r="F33" s="30"/>
      <c r="G33" s="31"/>
      <c r="H33" s="1"/>
    </row>
    <row r="34" spans="1:8" ht="23.25" thickBot="1" x14ac:dyDescent="0.3">
      <c r="A34" s="2">
        <v>18</v>
      </c>
      <c r="B34" s="22" t="s">
        <v>52</v>
      </c>
      <c r="C34" s="23" t="s">
        <v>33</v>
      </c>
      <c r="D34" s="25" t="s">
        <v>24</v>
      </c>
      <c r="E34" s="19">
        <v>2</v>
      </c>
      <c r="F34" s="30"/>
      <c r="G34" s="31"/>
      <c r="H34" s="1"/>
    </row>
    <row r="35" spans="1:8" ht="21" thickBot="1" x14ac:dyDescent="0.35">
      <c r="A35" s="2">
        <v>19</v>
      </c>
      <c r="B35" s="22" t="s">
        <v>52</v>
      </c>
      <c r="C35" s="26" t="s">
        <v>43</v>
      </c>
      <c r="D35" s="24" t="s">
        <v>24</v>
      </c>
      <c r="E35" s="19">
        <v>778</v>
      </c>
      <c r="F35" s="30"/>
      <c r="G35" s="31"/>
      <c r="H35" s="1"/>
    </row>
    <row r="36" spans="1:8" ht="15" thickBot="1" x14ac:dyDescent="0.35">
      <c r="A36" s="2">
        <v>20</v>
      </c>
      <c r="B36" s="22" t="s">
        <v>52</v>
      </c>
      <c r="C36" s="26" t="s">
        <v>44</v>
      </c>
      <c r="D36" s="24" t="s">
        <v>24</v>
      </c>
      <c r="E36" s="19">
        <f>155.76-35+7.5</f>
        <v>128.26</v>
      </c>
      <c r="F36" s="30"/>
      <c r="G36" s="31"/>
      <c r="H36" s="1"/>
    </row>
    <row r="37" spans="1:8" ht="15" thickBot="1" x14ac:dyDescent="0.35">
      <c r="A37" s="185" t="s">
        <v>25</v>
      </c>
      <c r="B37" s="186"/>
      <c r="C37" s="186"/>
      <c r="D37" s="186"/>
      <c r="E37" s="186"/>
      <c r="F37" s="186"/>
      <c r="G37" s="33"/>
      <c r="H37" s="1"/>
    </row>
    <row r="38" spans="1:8" ht="16.5" customHeight="1" thickBot="1" x14ac:dyDescent="0.35">
      <c r="A38" s="179" t="s">
        <v>47</v>
      </c>
      <c r="B38" s="180"/>
      <c r="C38" s="180"/>
      <c r="D38" s="180"/>
      <c r="E38" s="180"/>
      <c r="F38" s="180"/>
      <c r="G38" s="181"/>
      <c r="H38" s="1"/>
    </row>
    <row r="39" spans="1:8" ht="63" customHeight="1" thickBot="1" x14ac:dyDescent="0.35">
      <c r="A39" s="182" t="s">
        <v>29</v>
      </c>
      <c r="B39" s="183"/>
      <c r="C39" s="183"/>
      <c r="D39" s="183"/>
      <c r="E39" s="183"/>
      <c r="F39" s="183"/>
      <c r="G39" s="184"/>
    </row>
    <row r="40" spans="1:8" ht="61.8" thickBot="1" x14ac:dyDescent="0.35">
      <c r="A40" s="2">
        <v>25</v>
      </c>
      <c r="B40" s="4" t="s">
        <v>50</v>
      </c>
      <c r="C40" s="42" t="s">
        <v>48</v>
      </c>
      <c r="D40" s="41" t="s">
        <v>18</v>
      </c>
      <c r="E40" s="3">
        <v>1</v>
      </c>
      <c r="F40" s="5"/>
      <c r="G40" s="11"/>
    </row>
    <row r="41" spans="1:8" ht="15" thickBot="1" x14ac:dyDescent="0.35">
      <c r="A41" s="2">
        <v>26</v>
      </c>
      <c r="B41" s="4" t="s">
        <v>50</v>
      </c>
      <c r="C41" s="8" t="s">
        <v>27</v>
      </c>
      <c r="D41" s="41" t="s">
        <v>18</v>
      </c>
      <c r="E41" s="3">
        <v>1</v>
      </c>
      <c r="F41" s="5"/>
      <c r="G41" s="11"/>
    </row>
    <row r="42" spans="1:8" ht="31.2" thickBot="1" x14ac:dyDescent="0.35">
      <c r="A42" s="12">
        <v>27</v>
      </c>
      <c r="B42" s="4" t="s">
        <v>50</v>
      </c>
      <c r="C42" s="42" t="s">
        <v>49</v>
      </c>
      <c r="D42" s="3" t="s">
        <v>18</v>
      </c>
      <c r="E42" s="3">
        <v>1</v>
      </c>
      <c r="F42" s="10"/>
      <c r="G42" s="11"/>
    </row>
    <row r="43" spans="1:8" ht="21" thickBot="1" x14ac:dyDescent="0.35">
      <c r="A43" s="2">
        <v>28</v>
      </c>
      <c r="B43" s="4" t="s">
        <v>50</v>
      </c>
      <c r="C43" s="8" t="s">
        <v>28</v>
      </c>
      <c r="D43" s="41" t="s">
        <v>18</v>
      </c>
      <c r="E43" s="3">
        <v>1</v>
      </c>
      <c r="F43" s="5"/>
      <c r="G43" s="11"/>
    </row>
    <row r="44" spans="1:8" ht="15" thickBot="1" x14ac:dyDescent="0.35">
      <c r="A44" s="185" t="s">
        <v>26</v>
      </c>
      <c r="B44" s="186"/>
      <c r="C44" s="186"/>
      <c r="D44" s="186"/>
      <c r="E44" s="186"/>
      <c r="F44" s="186"/>
      <c r="G44" s="7"/>
    </row>
    <row r="45" spans="1:8" ht="18" customHeight="1" thickBot="1" x14ac:dyDescent="0.35">
      <c r="A45" s="187" t="s">
        <v>56</v>
      </c>
      <c r="B45" s="188"/>
      <c r="C45" s="188"/>
      <c r="D45" s="188"/>
      <c r="E45" s="188"/>
      <c r="F45" s="188"/>
      <c r="G45" s="37"/>
    </row>
    <row r="46" spans="1:8" ht="93" customHeight="1" thickTop="1" x14ac:dyDescent="0.3">
      <c r="A46" s="140" t="s">
        <v>99</v>
      </c>
      <c r="B46" s="141"/>
      <c r="C46" s="141"/>
      <c r="D46" s="141"/>
      <c r="E46" s="141"/>
      <c r="F46" s="141"/>
      <c r="G46" s="141"/>
    </row>
  </sheetData>
  <mergeCells count="27">
    <mergeCell ref="H3:H5"/>
    <mergeCell ref="A7:G7"/>
    <mergeCell ref="D8:F8"/>
    <mergeCell ref="A11:G11"/>
    <mergeCell ref="A12:G12"/>
    <mergeCell ref="E3:E5"/>
    <mergeCell ref="A3:A5"/>
    <mergeCell ref="B3:B5"/>
    <mergeCell ref="C3:C5"/>
    <mergeCell ref="D3:D5"/>
    <mergeCell ref="D9:F9"/>
    <mergeCell ref="F1:G1"/>
    <mergeCell ref="A1:B1"/>
    <mergeCell ref="A46:G46"/>
    <mergeCell ref="A38:G38"/>
    <mergeCell ref="A39:G39"/>
    <mergeCell ref="A44:F44"/>
    <mergeCell ref="A45:F45"/>
    <mergeCell ref="A14:G14"/>
    <mergeCell ref="A15:G15"/>
    <mergeCell ref="A26:F26"/>
    <mergeCell ref="A27:G27"/>
    <mergeCell ref="A28:G28"/>
    <mergeCell ref="A37:F37"/>
    <mergeCell ref="C2:G2"/>
    <mergeCell ref="A2:B2"/>
    <mergeCell ref="A13:C13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&amp;RStrona &amp;P z 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MARSZOWICE</vt:lpstr>
      <vt:lpstr>GAJ OŁAWSKI</vt:lpstr>
      <vt:lpstr>JACZKOWICE </vt:lpstr>
      <vt:lpstr>'GAJ OŁAWSKI'!Obszar_wydruku</vt:lpstr>
      <vt:lpstr>'JACZKOWICE '!Obszar_wydruku</vt:lpstr>
      <vt:lpstr>MARSZOWICE!Obszar_wydruku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Ireneusz Kowalczyk</dc:creator>
  <cp:lastModifiedBy>mburdziakowska</cp:lastModifiedBy>
  <cp:lastPrinted>2017-04-07T09:21:45Z</cp:lastPrinted>
  <dcterms:created xsi:type="dcterms:W3CDTF">2017-03-03T08:20:38Z</dcterms:created>
  <dcterms:modified xsi:type="dcterms:W3CDTF">2017-04-24T07:32:14Z</dcterms:modified>
</cp:coreProperties>
</file>